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480" yWindow="60" windowWidth="12396" windowHeight="9312"/>
  </bookViews>
  <sheets>
    <sheet name="OLMIS Wohnheim " sheetId="4" r:id="rId1"/>
    <sheet name="RECAP" sheetId="6" r:id="rId2"/>
  </sheets>
  <definedNames>
    <definedName name="_xlnm.Print_Area" localSheetId="0">'OLMIS Wohnheim '!$A$1:$J$67</definedName>
  </definedNames>
  <calcPr calcId="145621"/>
</workbook>
</file>

<file path=xl/calcChain.xml><?xml version="1.0" encoding="utf-8"?>
<calcChain xmlns="http://schemas.openxmlformats.org/spreadsheetml/2006/main">
  <c r="H64" i="4" l="1"/>
  <c r="H63" i="4"/>
  <c r="H62" i="4"/>
  <c r="H61" i="4"/>
  <c r="H60" i="4"/>
  <c r="H57" i="4"/>
  <c r="H56" i="4"/>
  <c r="H55" i="4"/>
  <c r="H54" i="4"/>
  <c r="H53" i="4"/>
  <c r="H48" i="4"/>
  <c r="H47" i="4"/>
  <c r="H46" i="4"/>
  <c r="H45" i="4"/>
  <c r="H44" i="4"/>
  <c r="H41" i="4"/>
  <c r="H40" i="4"/>
  <c r="H39" i="4"/>
  <c r="H38" i="4"/>
  <c r="H37" i="4"/>
  <c r="C2" i="6"/>
  <c r="E34" i="4" l="1"/>
  <c r="E50" i="4"/>
  <c r="H23" i="4"/>
  <c r="E23" i="4"/>
  <c r="H42" i="4"/>
  <c r="H17" i="4"/>
  <c r="H18" i="4"/>
  <c r="H19" i="4"/>
  <c r="H20" i="4"/>
  <c r="H21" i="4"/>
  <c r="H22" i="4"/>
  <c r="H16" i="4"/>
  <c r="E17" i="4"/>
  <c r="E18" i="4"/>
  <c r="E19" i="4"/>
  <c r="E20" i="4"/>
  <c r="E21" i="4"/>
  <c r="E22" i="4"/>
  <c r="E16" i="4"/>
  <c r="H58" i="4" l="1"/>
  <c r="D11" i="6" s="1"/>
  <c r="D7" i="6"/>
  <c r="H65" i="4"/>
  <c r="D13" i="6" s="1"/>
  <c r="H49" i="4"/>
  <c r="D9" i="6" s="1"/>
  <c r="E24" i="4"/>
  <c r="H24" i="4"/>
  <c r="D15" i="6" l="1"/>
  <c r="H66" i="4"/>
  <c r="H25" i="4"/>
  <c r="E3" i="6" s="1"/>
  <c r="E9" i="6" s="1"/>
  <c r="E13" i="6" l="1"/>
  <c r="E7" i="6"/>
  <c r="E11" i="6"/>
  <c r="H67" i="4"/>
  <c r="E4" i="6" s="1"/>
  <c r="E17" i="6" l="1"/>
</calcChain>
</file>

<file path=xl/sharedStrings.xml><?xml version="1.0" encoding="utf-8"?>
<sst xmlns="http://schemas.openxmlformats.org/spreadsheetml/2006/main" count="128" uniqueCount="113">
  <si>
    <t>Total</t>
  </si>
  <si>
    <t>Datum der Evaluation</t>
  </si>
  <si>
    <t>Sozialversicherungsnummer (AHV)</t>
  </si>
  <si>
    <t>Geburtsjahr</t>
  </si>
  <si>
    <t>Geschlecht</t>
  </si>
  <si>
    <t>Muttersprache</t>
  </si>
  <si>
    <t>Eintrittsdatum</t>
  </si>
  <si>
    <t>Austrittsdatum</t>
  </si>
  <si>
    <t>Bemerkungen</t>
  </si>
  <si>
    <t>Gew.</t>
  </si>
  <si>
    <t>Vormittag</t>
  </si>
  <si>
    <t>Mittagessen</t>
  </si>
  <si>
    <t>Nachmittag</t>
  </si>
  <si>
    <t>Nachtessen</t>
  </si>
  <si>
    <t>Aufstehen und Frühstück</t>
  </si>
  <si>
    <t>Abend und zu Bett gehen</t>
  </si>
  <si>
    <t>Zwischentotal</t>
  </si>
  <si>
    <t>Total gewichtete Tage</t>
  </si>
  <si>
    <t>Hilfe beim Ausfüllen des Rasters : Definition der Indikatoren</t>
  </si>
  <si>
    <t>Bedarf</t>
  </si>
  <si>
    <t>Indikatoren</t>
  </si>
  <si>
    <t xml:space="preserve">keine Unterstützung
</t>
  </si>
  <si>
    <t>Ständige Betreuung und/oder   Vertretung</t>
  </si>
  <si>
    <t>Anstoss und/oder Schlusskontrolle</t>
  </si>
  <si>
    <t>Anweisung und Überwachung des Ablaufs</t>
  </si>
  <si>
    <t>Anleitung und/oder partielle physische Hilfe</t>
  </si>
  <si>
    <t>Anzahl Tage im Spital</t>
  </si>
  <si>
    <t>Nr</t>
  </si>
  <si>
    <t>Die Person erreicht das Normalisierungsprinzip selber; es braucht weder Überprüfung noch Anweisung von Seiten der Betreuer.</t>
  </si>
  <si>
    <t xml:space="preserve">Um das Normalisierungsprinzip zu erreichen muss die Person erinnert oder aufgefordert werden, damit sie eine Tätigkeit aufnimmt oder ihre Fähigkeiten einsetzt, und/oder sie braucht eine Kontrolle, um die Tätigkeit auszuführen. 
Mit dieser Art von Unterstützung geht eine vorgängige Organisation des Umfeldes oder eine Anpassung der Situation einher. 
</t>
  </si>
  <si>
    <t>Um das Normalisierungsprinzip zu erreichen, braucht die Person – neben Anreiz oder Kontrolle – Informationen, Tipps oder eine Vorführung, damit sie eine Tätigkeit ausführt oder ihre Fähigkeiten einsetzt.</t>
  </si>
  <si>
    <t>Um das Normalisierungsprinzip zu erreichen, braucht die Person vom Betreuer verbale und/oder partielle körperliche Unterstützung. Um eine Tätigkeit durchzuführen oder ihre Fähigkeiten einzusetzen braucht die Person regelmässige Anleitung oder sogar Unterstützung bei der Durchführung der jeweiligen Geste.</t>
  </si>
  <si>
    <t xml:space="preserve">Um das Normalisierungsprinzip zu erreichen ist die Person vollkommen von eingehender Hilfe und Kontrolle abhängig oder es ist sogar nötig, dass der Betreuer die Tätigkeit an ihrer Stelle ausführt. </t>
  </si>
  <si>
    <t>Definition der Item</t>
  </si>
  <si>
    <t>Definition des Normalisierungsprinzips</t>
  </si>
  <si>
    <t>Pkte</t>
  </si>
  <si>
    <t>Bereich der praktischen und Umsetzungskompetenzen</t>
  </si>
  <si>
    <t xml:space="preserve">Diese Person erfüllt alle täglichen Aufgaben ohne motorische Schwierigkeiten. </t>
  </si>
  <si>
    <r>
      <rPr>
        <i/>
        <sz val="8"/>
        <rFont val="Arial"/>
        <family val="2"/>
      </rPr>
      <t>Schnelligkeit</t>
    </r>
    <r>
      <rPr>
        <sz val="8"/>
        <rFont val="Arial"/>
        <family val="2"/>
      </rPr>
      <t xml:space="preserve"> bezieht sich auf die Fähigkeit, etwas in der verlangten Geschwindigkeit oder Frequenz zu erfüllen. </t>
    </r>
  </si>
  <si>
    <r>
      <rPr>
        <i/>
        <sz val="8"/>
        <rFont val="Arial"/>
        <family val="2"/>
      </rPr>
      <t>Organisation</t>
    </r>
    <r>
      <rPr>
        <sz val="8"/>
        <rFont val="Arial"/>
        <family val="2"/>
      </rPr>
      <t xml:space="preserve"> bezieht sich auf die Handhabung der Handlungsabläufe. </t>
    </r>
  </si>
  <si>
    <t xml:space="preserve">Diese Person plant und erfüllt alle für den Tag geplanten Aktivitäten und kann auch mit den Situationen umgehen, in denen die Aktivitäten stattfinden. </t>
  </si>
  <si>
    <r>
      <rPr>
        <i/>
        <sz val="8"/>
        <rFont val="Arial"/>
        <family val="2"/>
      </rPr>
      <t xml:space="preserve">Praktische Fähigkeiten </t>
    </r>
    <r>
      <rPr>
        <sz val="8"/>
        <rFont val="Arial"/>
        <family val="2"/>
      </rPr>
      <t>bezieht sich auf das handwerkliche Geschick in der angemessenen Verwendung von Instrumenten oder technischen Anlagen.</t>
    </r>
  </si>
  <si>
    <r>
      <rPr>
        <i/>
        <sz val="8"/>
        <rFont val="Arial"/>
        <family val="2"/>
      </rPr>
      <t>Kontinuität</t>
    </r>
    <r>
      <rPr>
        <sz val="8"/>
        <rFont val="Arial"/>
        <family val="2"/>
      </rPr>
      <t xml:space="preserve"> bezieht sich auf das Engagement bei der Ausführung einer Tätigkeit (etwas zu Ende bringen). </t>
    </r>
  </si>
  <si>
    <t xml:space="preserve">Diese Person führt ihre Aktivität unter Einhaltung der einzelnen Schritte durch und nimmt sie nach einer Unterbrechung mit Durchhaltevermögen und Konzentration wieder auf. </t>
  </si>
  <si>
    <r>
      <rPr>
        <i/>
        <sz val="8"/>
        <rFont val="Arial"/>
        <family val="2"/>
      </rPr>
      <t xml:space="preserve">Verantwortung </t>
    </r>
    <r>
      <rPr>
        <sz val="8"/>
        <rFont val="Arial"/>
        <family val="2"/>
      </rPr>
      <t xml:space="preserve">bezieht sich auf das Interesse, das der Qualität der ausgeführten Tätigkeiten zugewendet wird. </t>
    </r>
  </si>
  <si>
    <t xml:space="preserve">Diese Person kann problemlos alleine sein und sich einer Aktivität widmen. Sie ist sich ihren Fehlern bewusst, korrigiert diese oder wendet sich an jemanden, der ihr dabei helfen kann. </t>
  </si>
  <si>
    <t>Total Bereich der praktischen und Umsetzungskompetenzen</t>
  </si>
  <si>
    <t>Bereich der emotionalen und sozialen Kompetenzen</t>
  </si>
  <si>
    <r>
      <rPr>
        <i/>
        <sz val="8"/>
        <rFont val="Arial"/>
        <family val="2"/>
      </rPr>
      <t>Selbstkontrolle</t>
    </r>
    <r>
      <rPr>
        <sz val="8"/>
        <rFont val="Arial"/>
        <family val="2"/>
      </rPr>
      <t xml:space="preserve"> bezieht sich auf die Fähigkeit, in alltäglichen Situationen mit seinen Emotionen umgehen zu können. </t>
    </r>
  </si>
  <si>
    <t xml:space="preserve">Diese Person passt sich für den guten Zusammenhalt der Gruppe selbstkritisch an. Sie ist in der Lage, ihr Verhalten entsprechend den Anforderungen des Umfeldes zu ändern. </t>
  </si>
  <si>
    <r>
      <rPr>
        <i/>
        <sz val="8"/>
        <rFont val="Arial"/>
        <family val="2"/>
      </rPr>
      <t>Beziehungen</t>
    </r>
    <r>
      <rPr>
        <sz val="8"/>
        <rFont val="Arial"/>
        <family val="2"/>
      </rPr>
      <t xml:space="preserve"> bezieht sich auf die Fähigkeit, Beziehungen einzugehen und zu pflegen.  </t>
    </r>
  </si>
  <si>
    <r>
      <rPr>
        <i/>
        <sz val="8"/>
        <rFont val="Arial"/>
        <family val="2"/>
      </rPr>
      <t>Anpassung</t>
    </r>
    <r>
      <rPr>
        <sz val="8"/>
        <rFont val="Arial"/>
        <family val="2"/>
      </rPr>
      <t xml:space="preserve"> bezieht sich auf die Fähigkeit, mit Neuerungen und Veränderungen umgehen zu können. </t>
    </r>
  </si>
  <si>
    <t xml:space="preserve">Diese Person knüpft mühelos Kontakte und wird von den anderen akzeptiert. Sie ist in gesundem Masse in zwischen- menschliche Konflikte involviert. </t>
  </si>
  <si>
    <r>
      <rPr>
        <i/>
        <sz val="8"/>
        <rFont val="Arial"/>
        <family val="2"/>
      </rPr>
      <t>Rechte und Pflichten</t>
    </r>
    <r>
      <rPr>
        <sz val="8"/>
        <rFont val="Arial"/>
        <family val="2"/>
      </rPr>
      <t xml:space="preserve"> bezieht sich auf die Fähigkeit, sich an Regeln zu halten und für seine Rechte einzustehen. </t>
    </r>
  </si>
  <si>
    <t xml:space="preserve">Diese Person äussert ihre Meinung, respektiert aber auch die der anderen. </t>
  </si>
  <si>
    <r>
      <rPr>
        <i/>
        <sz val="8"/>
        <rFont val="Arial"/>
        <family val="2"/>
      </rPr>
      <t>Wahrung der Integrität</t>
    </r>
    <r>
      <rPr>
        <sz val="8"/>
        <rFont val="Arial"/>
        <family val="2"/>
      </rPr>
      <t xml:space="preserve"> bezieht sich auf die Fähigkeit, die persönliche physische und psychische Gesundheit zu bewahren.</t>
    </r>
  </si>
  <si>
    <t xml:space="preserve">Diese Person kann Unfallgefahren und Risiken für ihre Integrität selber einschätzen (zu viel Essen, Trinken, Alkohol, Medikamente). </t>
  </si>
  <si>
    <t>Bereich der kognitiven und kommunikativen Kompetenzen</t>
  </si>
  <si>
    <t>Nr.</t>
  </si>
  <si>
    <t>Total Bereich der kognitiven und kommunikativen Kompetenzen</t>
  </si>
  <si>
    <t xml:space="preserve">Diese Person kann lesen, schreiben, rechnen und Karten, Listen, Bedienungsanleitungen und Rezepte lesen. </t>
  </si>
  <si>
    <r>
      <rPr>
        <i/>
        <sz val="8"/>
        <rFont val="Arial"/>
        <family val="2"/>
      </rPr>
      <t>Schulische Fähigkeiten</t>
    </r>
    <r>
      <rPr>
        <sz val="8"/>
        <rFont val="Arial"/>
        <family val="2"/>
      </rPr>
      <t xml:space="preserve"> bezieht sich auf die Fähigkeit, im Alltag die eigenen Kompetenzen in Sachen Lesen, Schreiben und Rechnen einsetzen zu können. </t>
    </r>
  </si>
  <si>
    <r>
      <rPr>
        <i/>
        <sz val="8"/>
        <rFont val="Arial"/>
        <family val="2"/>
      </rPr>
      <t xml:space="preserve">Verständnis </t>
    </r>
    <r>
      <rPr>
        <sz val="8"/>
        <rFont val="Arial"/>
        <family val="2"/>
      </rPr>
      <t xml:space="preserve">bezieht sich auf die Fähigkeit, einer Botschaft einen Sinn zu geben. </t>
    </r>
  </si>
  <si>
    <t xml:space="preserve">Diese Person versteht einzelne und/oder aufeinanderfolgende Anweisungen, auch wenn diese neu für sie sind. </t>
  </si>
  <si>
    <r>
      <rPr>
        <i/>
        <sz val="8"/>
        <rFont val="Arial"/>
        <family val="2"/>
      </rPr>
      <t>Merkfähigkeit</t>
    </r>
    <r>
      <rPr>
        <sz val="8"/>
        <rFont val="Arial"/>
        <family val="2"/>
      </rPr>
      <t xml:space="preserve"> bezieht sich auf die Fähigkeit, sich an eine Information zu erinnern und sie zu verwenden. </t>
    </r>
  </si>
  <si>
    <t xml:space="preserve">Diese Person kann mehr als drei zusätzliche und/oder einzelne Anweisungen im Kopf behalten und ausführen. </t>
  </si>
  <si>
    <t xml:space="preserve">Diese Person kann ihre Bedürfnisse und Emotionen über ein oder mehrere angemessene verbale und/oder nonverbale Mittel ausdrücken. </t>
  </si>
  <si>
    <r>
      <rPr>
        <i/>
        <sz val="8"/>
        <rFont val="Arial"/>
        <family val="2"/>
      </rPr>
      <t xml:space="preserve">Orientierung </t>
    </r>
    <r>
      <rPr>
        <sz val="8"/>
        <rFont val="Arial"/>
        <family val="2"/>
      </rPr>
      <t xml:space="preserve">bezieht sich auf die Fähigkeit, sich in Raum und Zeit zurechtzufinden. </t>
    </r>
  </si>
  <si>
    <r>
      <rPr>
        <i/>
        <sz val="8"/>
        <rFont val="Arial"/>
        <family val="2"/>
      </rPr>
      <t>Körperhaltung und Mobilität</t>
    </r>
    <r>
      <rPr>
        <sz val="8"/>
        <rFont val="Arial"/>
        <family val="2"/>
      </rPr>
      <t xml:space="preserve"> bezieht sich auf die motorischen Fähigkeiten, die es für eine gute Positionierung und fürs Fortbewegen braucht.</t>
    </r>
  </si>
  <si>
    <r>
      <rPr>
        <i/>
        <sz val="8"/>
        <rFont val="Arial"/>
        <family val="2"/>
      </rPr>
      <t xml:space="preserve">Ernährung </t>
    </r>
    <r>
      <rPr>
        <sz val="8"/>
        <rFont val="Arial"/>
        <family val="2"/>
      </rPr>
      <t xml:space="preserve">bezieht sich auf alle Fähigkeiten, die erforderlich sind, um dem Organismus ausreichende Nährstoffzufuhr zu gewährleisten. </t>
    </r>
  </si>
  <si>
    <t xml:space="preserve">Diese Person kümmert sich selbst um eine ausgewogene Ernährung (Einkauf bis Verzehr). </t>
  </si>
  <si>
    <r>
      <rPr>
        <i/>
        <sz val="8"/>
        <rFont val="Arial"/>
        <family val="2"/>
      </rPr>
      <t>Wahrnehmung</t>
    </r>
    <r>
      <rPr>
        <sz val="8"/>
        <rFont val="Arial"/>
        <family val="2"/>
      </rPr>
      <t xml:space="preserve"> bezieht sich auf die Fähigkeit, die eigenen Sinne zu benutzen. </t>
    </r>
  </si>
  <si>
    <r>
      <rPr>
        <i/>
        <sz val="8"/>
        <rFont val="Arial"/>
        <family val="2"/>
      </rPr>
      <t>Hygiene</t>
    </r>
    <r>
      <rPr>
        <sz val="8"/>
        <rFont val="Arial"/>
        <family val="2"/>
      </rPr>
      <t xml:space="preserve"> bezieht sich auf alle Fähigkeiten, die für die Pflege des Körpers und des Erscheinungsbilds notwendig sind. </t>
    </r>
  </si>
  <si>
    <t xml:space="preserve">Diese Person kümmert sich um ihre persönliche Hygiene (Sauberkeit von Körper und Kleidern). </t>
  </si>
  <si>
    <t xml:space="preserve">Diese Person kümmert sich um ihre Pflege, wie z. B. Medikamente nehmen, zum Arzt gehen, usw. </t>
  </si>
  <si>
    <t>Total OLMIS Wohnheim (Punkte aller 20 Items gewichtet)</t>
  </si>
  <si>
    <t>OLMIS Wohnheim Endscore (Total OLMIS*Total gewichtete Tage/1000)</t>
  </si>
  <si>
    <t>laufende Phase</t>
  </si>
  <si>
    <t>Integrationsphase</t>
  </si>
  <si>
    <t xml:space="preserve">Anzahl </t>
  </si>
  <si>
    <t xml:space="preserve">Einheit 1 </t>
  </si>
  <si>
    <t>Einheit 2</t>
  </si>
  <si>
    <t>Einheit 3</t>
  </si>
  <si>
    <t>Einheit 5</t>
  </si>
  <si>
    <t>Einheit 6</t>
  </si>
  <si>
    <t>Einheit 4</t>
  </si>
  <si>
    <t>Reservationstage</t>
  </si>
  <si>
    <t>Total Bereich der emotionalen und sozialen Kompetenzen</t>
  </si>
  <si>
    <t>kognitive und kommunikative Kompetenzen</t>
  </si>
  <si>
    <t>emotionale und soziale Kompetenzen</t>
  </si>
  <si>
    <t>praktische und Umsetzungskompetenzen</t>
  </si>
  <si>
    <t xml:space="preserve">Total score OLMIS pro Kompetenz-bereich </t>
  </si>
  <si>
    <t xml:space="preserve">Total OLMIS pro Kompetenz- bereich </t>
  </si>
  <si>
    <t>Bereiche</t>
  </si>
  <si>
    <t>Sozialversicherungsnummer</t>
  </si>
  <si>
    <t>Resultate der Evaluation</t>
  </si>
  <si>
    <t>Total OLMIS Wohnheim (Punkte aller 20 Item gewichtet)</t>
  </si>
  <si>
    <t>nicht messbar</t>
  </si>
  <si>
    <t>NM</t>
  </si>
  <si>
    <t xml:space="preserve">Diese Person prüft die verschiedenen Elemente einer neuen Situation und wendet dann die geeignetste Lösung an. Sie kann mit Unvorhergesehenem umgehen und passt ihr Verhalten und ihr Handeln dem zu erreichenden Ziel an. </t>
  </si>
  <si>
    <r>
      <rPr>
        <i/>
        <sz val="8"/>
        <rFont val="Arial"/>
        <family val="2"/>
      </rPr>
      <t xml:space="preserve">Ausdruck </t>
    </r>
    <r>
      <rPr>
        <sz val="8"/>
        <rFont val="Arial"/>
        <family val="2"/>
      </rPr>
      <t xml:space="preserve">bezieht sich auf die Fähigkeit, angemessen verbal oder nonverbal zu kommunizieren. </t>
    </r>
  </si>
  <si>
    <t xml:space="preserve">Diese Person passt ihre Körperhaltung der Situation entsprechend an, ohne Kompensation oder Auswirkung auf Komfort und Effizienz. </t>
  </si>
  <si>
    <t>Dieses Item trifft auf die Person nicht zu; die fragliche Tätigkeit gehört nicht zu den Zielen, die in ihrer Individuellen Förderplanung vorkommen. Folglich erhält die Person im betreffenden Bereich auch keine Unterstützung. Diese Bemassung lässt sich jedoch nicht auf die Items des Bereichs emotionale und soziale Kompetenzen und des Bereichs kognitive und kommunikative Kompetenzen anwenden, und auch nicht auf die Items 3.2 und 3.4 des Bereichs physische und Handlungskompetenzen. Diese Items werden als lebenswichtig eingestuft.</t>
  </si>
  <si>
    <t>Bereich der physischen und Handlungskompetenzen</t>
  </si>
  <si>
    <t>Total Bereich der physischen und Handlungskompetenzen</t>
  </si>
  <si>
    <t>physische und Handlungskompetenzen</t>
  </si>
  <si>
    <t>Berechnung der Anzahl Aufenthaltstage in Betreuungseinheiten</t>
  </si>
  <si>
    <t>OLMIS Wohnheim Endscore (Total OLMIS H*Total gewichtete Tage/1000)</t>
  </si>
  <si>
    <t>Instrument der westschweizer Kantone und des Tessins zur Beurteilung der Intensität der Unterstützungsmassnahmen - OLMIS</t>
  </si>
  <si>
    <t>Einrichtung</t>
  </si>
  <si>
    <t>Name, Vorname</t>
  </si>
  <si>
    <t xml:space="preserve">Die Ausführungsgeschwindigkeit dieser Person ermöglicht bei den üblichen Tätigkeiten einen gleichbleibenden Rhythmus. </t>
  </si>
  <si>
    <r>
      <rPr>
        <i/>
        <sz val="8"/>
        <rFont val="Arial"/>
        <family val="2"/>
      </rPr>
      <t xml:space="preserve">Pflege </t>
    </r>
    <r>
      <rPr>
        <sz val="8"/>
        <rFont val="Arial"/>
        <family val="2"/>
      </rPr>
      <t>bezieht sich auf die Fähigkeit, die eigene Gesundheit zu bewahren.</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</si>
</sst>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8"/>
      <name val="Arial"/>
      <family val="2"/>
    </font>
    <font>
      <b/>
      <sz val="10"/>
      <name val="Arial"/>
      <family val="2"/>
    </font>
    <font>
      <b/>
      <sz val="11"/>
      <name val="Arial"/>
      <family val="2"/>
    </font>
    <font>
      <sz val="10"/>
      <name val="Arial"/>
      <family val="2"/>
    </font>
    <font>
      <b/>
      <sz val="12"/>
      <name val="Arial"/>
      <family val="2"/>
    </font>
    <font>
      <i/>
      <sz val="8"/>
      <name val="Arial"/>
      <family val="2"/>
    </font>
    <font>
      <sz val="12"/>
      <name val="Arial"/>
      <family val="2"/>
    </font>
    <font>
      <b/>
      <i/>
      <sz val="16"/>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4" fillId="0" borderId="0"/>
  </cellStyleXfs>
  <cellXfs count="145">
    <xf numFmtId="0" fontId="0" fillId="0" borderId="0" xfId="0"/>
    <xf numFmtId="0" fontId="0" fillId="0" borderId="0" xfId="0" applyAlignment="1">
      <alignment vertical="center"/>
    </xf>
    <xf numFmtId="0" fontId="0" fillId="2" borderId="0" xfId="0" applyFill="1" applyBorder="1" applyAlignment="1">
      <alignment vertical="center"/>
    </xf>
    <xf numFmtId="0" fontId="0" fillId="2" borderId="0" xfId="0" applyFill="1" applyBorder="1" applyAlignment="1">
      <alignment horizontal="center"/>
    </xf>
    <xf numFmtId="0" fontId="0" fillId="2" borderId="0" xfId="0" applyFill="1" applyAlignment="1">
      <alignment vertical="center"/>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NumberForma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2" xfId="0" applyFont="1" applyBorder="1" applyAlignment="1">
      <alignment horizontal="center" vertical="center"/>
    </xf>
    <xf numFmtId="0" fontId="0" fillId="2" borderId="0" xfId="0" applyFill="1" applyBorder="1" applyAlignment="1"/>
    <xf numFmtId="0" fontId="0" fillId="0" borderId="0" xfId="0" applyAlignment="1"/>
    <xf numFmtId="0" fontId="0" fillId="0" borderId="0" xfId="0" applyNumberFormat="1" applyAlignment="1"/>
    <xf numFmtId="0" fontId="4" fillId="0"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1" xfId="0" applyFont="1" applyFill="1" applyBorder="1" applyAlignment="1">
      <alignment horizontal="center" vertical="center"/>
    </xf>
    <xf numFmtId="0" fontId="0" fillId="2" borderId="1" xfId="0" applyFill="1" applyBorder="1" applyAlignment="1" applyProtection="1">
      <alignment horizontal="center" vertical="center"/>
      <protection locked="0"/>
    </xf>
    <xf numFmtId="0" fontId="4" fillId="0" borderId="4" xfId="0" applyFont="1" applyBorder="1" applyAlignment="1">
      <alignment horizontal="center" vertical="center" wrapText="1"/>
    </xf>
    <xf numFmtId="0" fontId="4" fillId="2" borderId="1" xfId="0" applyFont="1" applyFill="1" applyBorder="1" applyAlignment="1">
      <alignment horizontal="center" wrapText="1"/>
    </xf>
    <xf numFmtId="0" fontId="0" fillId="2" borderId="2" xfId="0" applyFill="1" applyBorder="1" applyAlignment="1">
      <alignment horizontal="center" vertical="center"/>
    </xf>
    <xf numFmtId="0" fontId="4" fillId="0" borderId="0" xfId="0" applyNumberFormat="1" applyFont="1" applyAlignment="1">
      <alignment horizontal="center" vertical="center"/>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0" fillId="2" borderId="1" xfId="0" applyNumberFormat="1" applyFill="1" applyBorder="1" applyAlignment="1">
      <alignment horizontal="center" vertical="center"/>
    </xf>
    <xf numFmtId="0" fontId="4" fillId="0"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xf numFmtId="4" fontId="2" fillId="2" borderId="4" xfId="0" applyNumberFormat="1" applyFont="1" applyFill="1" applyBorder="1" applyAlignment="1">
      <alignment horizontal="center" vertical="center"/>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xf>
    <xf numFmtId="0" fontId="0" fillId="4" borderId="1" xfId="0" applyNumberFormat="1" applyFill="1" applyBorder="1" applyAlignment="1">
      <alignment horizontal="center" vertical="center"/>
    </xf>
    <xf numFmtId="4" fontId="2" fillId="4" borderId="1" xfId="0" applyNumberFormat="1" applyFont="1" applyFill="1" applyBorder="1" applyAlignment="1">
      <alignment horizontal="center" vertical="center"/>
    </xf>
    <xf numFmtId="3" fontId="0" fillId="0" borderId="1" xfId="0" applyNumberFormat="1" applyFill="1" applyBorder="1" applyAlignment="1">
      <alignment horizontal="center" vertical="center"/>
    </xf>
    <xf numFmtId="3" fontId="3" fillId="2" borderId="4"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xf>
    <xf numFmtId="0" fontId="0" fillId="0" borderId="1" xfId="0" applyBorder="1" applyAlignment="1" applyProtection="1">
      <alignment horizontal="center" vertical="center"/>
      <protection locked="0"/>
    </xf>
    <xf numFmtId="0" fontId="4" fillId="2" borderId="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0" fillId="0" borderId="2"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2" borderId="1" xfId="0" applyFont="1" applyFill="1" applyBorder="1" applyAlignment="1">
      <alignment horizontal="center" vertical="center"/>
    </xf>
    <xf numFmtId="0" fontId="4" fillId="4" borderId="2" xfId="0" applyFont="1" applyFill="1" applyBorder="1" applyAlignment="1">
      <alignment horizontal="left" vertical="center" wrapText="1"/>
    </xf>
    <xf numFmtId="0" fontId="0" fillId="0" borderId="1" xfId="0" applyNumberFormat="1" applyBorder="1" applyAlignment="1" applyProtection="1">
      <alignment horizontal="center" vertical="center"/>
      <protection locked="0"/>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1"/>
    <xf numFmtId="2" fontId="7" fillId="0" borderId="0" xfId="1" applyNumberFormat="1" applyFont="1" applyAlignment="1">
      <alignment horizontal="center" vertical="center"/>
    </xf>
    <xf numFmtId="0" fontId="7" fillId="0" borderId="0" xfId="1" applyFont="1"/>
    <xf numFmtId="3" fontId="7" fillId="0" borderId="0" xfId="1" applyNumberFormat="1" applyFont="1" applyAlignment="1">
      <alignment horizontal="center"/>
    </xf>
    <xf numFmtId="4" fontId="7" fillId="0" borderId="0" xfId="1" applyNumberFormat="1" applyFont="1"/>
    <xf numFmtId="0" fontId="7" fillId="0" borderId="0" xfId="1" applyFont="1" applyAlignment="1">
      <alignment wrapText="1"/>
    </xf>
    <xf numFmtId="0" fontId="7" fillId="0" borderId="9" xfId="1" applyFont="1" applyBorder="1" applyAlignment="1">
      <alignment horizontal="center" wrapText="1"/>
    </xf>
    <xf numFmtId="0" fontId="7" fillId="0" borderId="9" xfId="1" applyFont="1" applyBorder="1"/>
    <xf numFmtId="4" fontId="5" fillId="0" borderId="0" xfId="1" applyNumberFormat="1" applyFont="1" applyAlignment="1">
      <alignment horizontal="center" vertical="center"/>
    </xf>
    <xf numFmtId="0" fontId="5" fillId="0" borderId="0" xfId="1" applyFont="1" applyAlignment="1">
      <alignment vertical="center"/>
    </xf>
    <xf numFmtId="0" fontId="3" fillId="2" borderId="0" xfId="1" applyFont="1" applyFill="1" applyBorder="1" applyAlignment="1">
      <alignment horizontal="left" vertical="center" wrapText="1"/>
    </xf>
    <xf numFmtId="0" fontId="4" fillId="2" borderId="1" xfId="0" applyNumberFormat="1"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NumberFormat="1" applyFont="1" applyBorder="1" applyAlignment="1" applyProtection="1">
      <alignment horizontal="center" vertical="center"/>
      <protection locked="0"/>
    </xf>
    <xf numFmtId="3" fontId="0" fillId="0" borderId="1" xfId="0" applyNumberFormat="1" applyFill="1" applyBorder="1" applyAlignment="1">
      <alignment horizontal="center" vertical="center" shrinkToFi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4" borderId="6" xfId="0" applyFill="1" applyBorder="1"/>
    <xf numFmtId="0" fontId="0" fillId="4" borderId="4" xfId="0" applyFill="1" applyBorder="1"/>
    <xf numFmtId="0" fontId="3" fillId="2" borderId="2" xfId="0" applyFont="1" applyFill="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4" fillId="0" borderId="6" xfId="0" applyFont="1" applyBorder="1" applyAlignment="1">
      <alignment horizontal="center" vertical="center"/>
    </xf>
    <xf numFmtId="0" fontId="0" fillId="0" borderId="6" xfId="0" applyBorder="1" applyAlignment="1"/>
    <xf numFmtId="0" fontId="0" fillId="0" borderId="4" xfId="0" applyBorder="1" applyAlignment="1"/>
    <xf numFmtId="0" fontId="4" fillId="0" borderId="1" xfId="0" applyFont="1" applyFill="1" applyBorder="1" applyAlignment="1">
      <alignment horizontal="left" vertical="center" wrapText="1"/>
    </xf>
    <xf numFmtId="0" fontId="0" fillId="0" borderId="1" xfId="0" applyBorder="1" applyAlignment="1">
      <alignment wrapText="1"/>
    </xf>
    <xf numFmtId="0" fontId="1" fillId="0" borderId="1" xfId="0" applyFont="1" applyBorder="1" applyAlignment="1">
      <alignment horizontal="left" vertical="top" wrapText="1"/>
    </xf>
    <xf numFmtId="0" fontId="0" fillId="0" borderId="1" xfId="0" applyBorder="1" applyAlignment="1">
      <alignment horizontal="left"/>
    </xf>
    <xf numFmtId="0" fontId="1" fillId="2" borderId="2" xfId="0" applyFont="1" applyFill="1" applyBorder="1" applyAlignment="1">
      <alignment horizontal="left" vertical="top" wrapText="1"/>
    </xf>
    <xf numFmtId="0" fontId="0" fillId="0" borderId="4" xfId="0" applyBorder="1" applyAlignment="1">
      <alignment horizontal="left"/>
    </xf>
    <xf numFmtId="0" fontId="1" fillId="0" borderId="2" xfId="0" applyFont="1" applyBorder="1" applyAlignment="1">
      <alignment vertical="top" wrapText="1"/>
    </xf>
    <xf numFmtId="0" fontId="1" fillId="0" borderId="6" xfId="0" applyFont="1" applyBorder="1" applyAlignment="1">
      <alignment vertical="top" wrapText="1"/>
    </xf>
    <xf numFmtId="0" fontId="1" fillId="0" borderId="4" xfId="0" applyFont="1" applyBorder="1" applyAlignment="1">
      <alignmen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2" borderId="1" xfId="0" applyFont="1" applyFill="1" applyBorder="1" applyAlignment="1">
      <alignment horizontal="left" vertical="top" wrapText="1"/>
    </xf>
    <xf numFmtId="0" fontId="4" fillId="4" borderId="2" xfId="0" applyFont="1" applyFill="1" applyBorder="1" applyAlignment="1">
      <alignment horizontal="left" vertical="center" wrapText="1"/>
    </xf>
    <xf numFmtId="0" fontId="0" fillId="4" borderId="4" xfId="0" applyFill="1" applyBorder="1" applyAlignment="1">
      <alignment vertical="center"/>
    </xf>
    <xf numFmtId="0" fontId="2" fillId="4"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2" borderId="6" xfId="0" applyFill="1" applyBorder="1" applyAlignment="1">
      <alignment horizontal="left" vertical="center" wrapText="1"/>
    </xf>
    <xf numFmtId="0" fontId="0" fillId="0" borderId="4" xfId="0" applyBorder="1" applyAlignment="1">
      <alignment horizontal="left" vertical="center" wrapText="1"/>
    </xf>
    <xf numFmtId="0" fontId="1" fillId="0" borderId="1" xfId="0" applyFont="1" applyFill="1" applyBorder="1" applyAlignment="1">
      <alignment horizontal="left" vertical="top"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2" fillId="4" borderId="1" xfId="0" applyFont="1" applyFill="1" applyBorder="1" applyAlignment="1">
      <alignment horizontal="center" vertical="center" wrapText="1"/>
    </xf>
    <xf numFmtId="0" fontId="0" fillId="4" borderId="1" xfId="0" applyFill="1" applyBorder="1" applyAlignment="1">
      <alignment vertical="center" wrapText="1"/>
    </xf>
    <xf numFmtId="0" fontId="1" fillId="0" borderId="2" xfId="0" applyFont="1" applyBorder="1" applyAlignment="1">
      <alignment horizontal="left" vertical="top"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6"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4" borderId="7" xfId="0" applyFont="1" applyFill="1" applyBorder="1" applyAlignment="1">
      <alignment horizontal="center" vertical="center"/>
    </xf>
    <xf numFmtId="0" fontId="0" fillId="4" borderId="8" xfId="0" applyFill="1" applyBorder="1" applyAlignment="1">
      <alignment horizontal="center" vertical="center"/>
    </xf>
    <xf numFmtId="0" fontId="0" fillId="0" borderId="6" xfId="0" applyFill="1" applyBorder="1" applyAlignment="1">
      <alignment wrapText="1"/>
    </xf>
    <xf numFmtId="0" fontId="0" fillId="0" borderId="6" xfId="0" applyFill="1" applyBorder="1" applyAlignment="1"/>
    <xf numFmtId="0" fontId="2" fillId="4" borderId="6"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2" borderId="2" xfId="0" applyNumberFormat="1" applyFont="1" applyFill="1" applyBorder="1" applyAlignment="1" applyProtection="1">
      <alignment horizontal="center" vertical="center"/>
    </xf>
    <xf numFmtId="0" fontId="4" fillId="2" borderId="6" xfId="0" applyNumberFormat="1" applyFont="1" applyFill="1" applyBorder="1" applyAlignment="1" applyProtection="1">
      <alignment horizontal="center" vertical="center"/>
    </xf>
    <xf numFmtId="0" fontId="4" fillId="2" borderId="4" xfId="0" applyNumberFormat="1" applyFont="1" applyFill="1" applyBorder="1" applyAlignment="1" applyProtection="1">
      <alignment horizontal="center" vertical="center"/>
    </xf>
    <xf numFmtId="0" fontId="2" fillId="4" borderId="4" xfId="0" applyFont="1" applyFill="1" applyBorder="1" applyAlignment="1">
      <alignment horizontal="left" vertical="center" wrapText="1"/>
    </xf>
    <xf numFmtId="0" fontId="0" fillId="4" borderId="6" xfId="0" applyFill="1" applyBorder="1" applyAlignment="1">
      <alignment wrapText="1"/>
    </xf>
    <xf numFmtId="0" fontId="0" fillId="0" borderId="6" xfId="0" applyBorder="1" applyAlignment="1">
      <alignment wrapText="1"/>
    </xf>
    <xf numFmtId="0" fontId="4" fillId="0" borderId="2"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4" borderId="6" xfId="0" applyFill="1" applyBorder="1" applyAlignment="1">
      <alignment horizontal="left" vertical="center" wrapText="1"/>
    </xf>
    <xf numFmtId="0" fontId="4" fillId="4" borderId="6" xfId="0" applyFont="1" applyFill="1" applyBorder="1" applyAlignment="1">
      <alignment horizontal="left" vertical="center" wrapText="1"/>
    </xf>
    <xf numFmtId="0" fontId="7" fillId="0" borderId="0" xfId="1" applyFont="1" applyAlignment="1">
      <alignment wrapText="1"/>
    </xf>
    <xf numFmtId="0" fontId="8" fillId="0" borderId="2" xfId="1" applyFont="1" applyBorder="1" applyAlignment="1">
      <alignment horizontal="center" vertical="center"/>
    </xf>
    <xf numFmtId="0" fontId="8" fillId="0" borderId="6" xfId="1" applyFont="1" applyBorder="1" applyAlignment="1">
      <alignment horizontal="center" vertical="center"/>
    </xf>
    <xf numFmtId="0" fontId="4" fillId="0" borderId="6" xfId="1" applyBorder="1" applyAlignment="1">
      <alignment horizontal="center" vertical="center"/>
    </xf>
    <xf numFmtId="0" fontId="4" fillId="0" borderId="4" xfId="1" applyBorder="1" applyAlignment="1">
      <alignment horizontal="center" vertical="center"/>
    </xf>
    <xf numFmtId="0" fontId="3" fillId="2" borderId="2" xfId="1" applyFont="1" applyFill="1" applyBorder="1" applyAlignment="1">
      <alignment horizontal="left" vertical="center" wrapText="1"/>
    </xf>
    <xf numFmtId="0" fontId="4" fillId="0" borderId="6" xfId="1" applyBorder="1" applyAlignment="1">
      <alignment horizontal="left" vertical="center" wrapText="1"/>
    </xf>
    <xf numFmtId="0" fontId="5" fillId="0" borderId="6"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vertical="center"/>
    </xf>
    <xf numFmtId="0" fontId="5" fillId="0" borderId="0" xfId="1" applyFont="1" applyAlignment="1">
      <alignment horizontal="left" vertical="center" wrapText="1"/>
    </xf>
    <xf numFmtId="0" fontId="4" fillId="0" borderId="0" xfId="1" applyAlignment="1">
      <alignment horizontal="left" vertical="center" wrapText="1"/>
    </xf>
    <xf numFmtId="0" fontId="7" fillId="0" borderId="0" xfId="1" applyFont="1" applyAlignment="1"/>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US"/>
              <a:t>Total OLMIS Wohnheim</a:t>
            </a:r>
            <a:r>
              <a:rPr lang="en-US" baseline="0"/>
              <a:t> </a:t>
            </a:r>
            <a:r>
              <a:rPr lang="en-US"/>
              <a:t>pro Kompetenzbereich </a:t>
            </a:r>
          </a:p>
        </c:rich>
      </c:tx>
      <c:layout/>
      <c:overlay val="0"/>
    </c:title>
    <c:autoTitleDeleted val="0"/>
    <c:plotArea>
      <c:layout/>
      <c:barChart>
        <c:barDir val="col"/>
        <c:grouping val="clustered"/>
        <c:varyColors val="0"/>
        <c:ser>
          <c:idx val="0"/>
          <c:order val="0"/>
          <c:tx>
            <c:strRef>
              <c:f>RECAP!$D$5</c:f>
              <c:strCache>
                <c:ptCount val="1"/>
                <c:pt idx="0">
                  <c:v>Total OLMIS pro Kompetenz- bereich </c:v>
                </c:pt>
              </c:strCache>
            </c:strRef>
          </c:tx>
          <c:spPr>
            <a:solidFill>
              <a:srgbClr val="FFCCFF"/>
            </a:solidFill>
          </c:spPr>
          <c:invertIfNegative val="0"/>
          <c:dPt>
            <c:idx val="1"/>
            <c:invertIfNegative val="0"/>
            <c:bubble3D val="0"/>
            <c:spPr>
              <a:solidFill>
                <a:schemeClr val="tx2">
                  <a:lumMod val="20000"/>
                  <a:lumOff val="80000"/>
                </a:schemeClr>
              </a:solidFill>
            </c:spPr>
          </c:dPt>
          <c:dPt>
            <c:idx val="3"/>
            <c:invertIfNegative val="0"/>
            <c:bubble3D val="0"/>
            <c:spPr>
              <a:solidFill>
                <a:schemeClr val="tx2">
                  <a:lumMod val="20000"/>
                  <a:lumOff val="80000"/>
                </a:schemeClr>
              </a:solidFill>
            </c:spPr>
          </c:dPt>
          <c:dPt>
            <c:idx val="5"/>
            <c:invertIfNegative val="0"/>
            <c:bubble3D val="0"/>
            <c:spPr>
              <a:solidFill>
                <a:schemeClr val="tx2">
                  <a:lumMod val="20000"/>
                  <a:lumOff val="80000"/>
                </a:schemeClr>
              </a:solidFill>
            </c:spPr>
          </c:dPt>
          <c:dPt>
            <c:idx val="7"/>
            <c:invertIfNegative val="0"/>
            <c:bubble3D val="0"/>
            <c:spPr>
              <a:solidFill>
                <a:schemeClr val="tx2">
                  <a:lumMod val="20000"/>
                  <a:lumOff val="80000"/>
                </a:schemeClr>
              </a:solidFill>
            </c:spPr>
          </c:dPt>
          <c:cat>
            <c:strRef>
              <c:f>RECAP!$A$6:$C$13</c:f>
              <c:strCache>
                <c:ptCount val="8"/>
                <c:pt idx="1">
                  <c:v>praktische und Umsetzungskompetenzen</c:v>
                </c:pt>
                <c:pt idx="3">
                  <c:v>emotionale und soziale Kompetenzen</c:v>
                </c:pt>
                <c:pt idx="5">
                  <c:v>kognitive und kommunikative Kompetenzen</c:v>
                </c:pt>
                <c:pt idx="7">
                  <c:v>physische und Handlungskompetenzen</c:v>
                </c:pt>
              </c:strCache>
            </c:strRef>
          </c:cat>
          <c:val>
            <c:numRef>
              <c:f>RECAP!$D$6:$D$13</c:f>
              <c:numCache>
                <c:formatCode>#,##0</c:formatCode>
                <c:ptCount val="8"/>
                <c:pt idx="1">
                  <c:v>0</c:v>
                </c:pt>
                <c:pt idx="3">
                  <c:v>0</c:v>
                </c:pt>
                <c:pt idx="5">
                  <c:v>0</c:v>
                </c:pt>
                <c:pt idx="7">
                  <c:v>0</c:v>
                </c:pt>
              </c:numCache>
            </c:numRef>
          </c:val>
        </c:ser>
        <c:dLbls>
          <c:showLegendKey val="0"/>
          <c:showVal val="1"/>
          <c:showCatName val="0"/>
          <c:showSerName val="0"/>
          <c:showPercent val="0"/>
          <c:showBubbleSize val="0"/>
        </c:dLbls>
        <c:gapWidth val="150"/>
        <c:axId val="126413440"/>
        <c:axId val="127938944"/>
      </c:barChart>
      <c:catAx>
        <c:axId val="126413440"/>
        <c:scaling>
          <c:orientation val="minMax"/>
        </c:scaling>
        <c:delete val="0"/>
        <c:axPos val="b"/>
        <c:majorTickMark val="out"/>
        <c:minorTickMark val="none"/>
        <c:tickLblPos val="nextTo"/>
        <c:crossAx val="127938944"/>
        <c:crosses val="autoZero"/>
        <c:auto val="1"/>
        <c:lblAlgn val="ctr"/>
        <c:lblOffset val="100"/>
        <c:noMultiLvlLbl val="0"/>
      </c:catAx>
      <c:valAx>
        <c:axId val="127938944"/>
        <c:scaling>
          <c:orientation val="minMax"/>
        </c:scaling>
        <c:delete val="0"/>
        <c:axPos val="l"/>
        <c:majorGridlines/>
        <c:numFmt formatCode="General" sourceLinked="1"/>
        <c:majorTickMark val="out"/>
        <c:minorTickMark val="none"/>
        <c:tickLblPos val="nextTo"/>
        <c:crossAx val="126413440"/>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38101</xdr:colOff>
      <xdr:row>18</xdr:row>
      <xdr:rowOff>57151</xdr:rowOff>
    </xdr:from>
    <xdr:to>
      <xdr:col>4</xdr:col>
      <xdr:colOff>1162051</xdr:colOff>
      <xdr:row>41</xdr:row>
      <xdr:rowOff>142876</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W76"/>
  <sheetViews>
    <sheetView tabSelected="1" topLeftCell="A44" zoomScaleNormal="100" zoomScaleSheetLayoutView="100" zoomScalePageLayoutView="118" workbookViewId="0">
      <selection activeCell="F44" sqref="F44"/>
    </sheetView>
  </sheetViews>
  <sheetFormatPr baseColWidth="10" defaultColWidth="11.44140625" defaultRowHeight="13.2" x14ac:dyDescent="0.25"/>
  <cols>
    <col min="1" max="1" width="9" style="14" customWidth="1"/>
    <col min="2" max="2" width="14.5546875" style="14" customWidth="1"/>
    <col min="3" max="3" width="7.44140625" style="14" customWidth="1"/>
    <col min="4" max="4" width="9" style="14" customWidth="1"/>
    <col min="5" max="5" width="19.5546875" style="15" customWidth="1"/>
    <col min="6" max="6" width="7.6640625" style="15" customWidth="1"/>
    <col min="7" max="7" width="6.88671875" style="13" customWidth="1"/>
    <col min="8" max="8" width="14.109375" style="13" customWidth="1"/>
    <col min="9" max="9" width="0.6640625" style="13" hidden="1" customWidth="1"/>
    <col min="10" max="10" width="11.44140625" style="13" hidden="1" customWidth="1"/>
    <col min="11" max="13" width="11.44140625" style="13" customWidth="1"/>
    <col min="14" max="14" width="6" style="13" customWidth="1"/>
    <col min="15" max="15" width="11.44140625" style="13" hidden="1" customWidth="1"/>
    <col min="16" max="16" width="2.6640625" style="13" customWidth="1"/>
    <col min="17" max="17" width="11.44140625" style="13" hidden="1" customWidth="1"/>
    <col min="18" max="23" width="11.44140625" style="13" customWidth="1"/>
    <col min="24" max="16384" width="11.44140625" style="14"/>
  </cols>
  <sheetData>
    <row r="1" spans="1:23" ht="21.75" hidden="1" customHeight="1" x14ac:dyDescent="0.25">
      <c r="A1" s="13"/>
      <c r="B1" s="13"/>
      <c r="C1" s="13"/>
      <c r="D1" s="13"/>
      <c r="E1" s="13"/>
      <c r="F1" s="13"/>
    </row>
    <row r="2" spans="1:23" ht="49.5" customHeight="1" x14ac:dyDescent="0.25">
      <c r="A2" s="99" t="s">
        <v>108</v>
      </c>
      <c r="B2" s="100"/>
      <c r="C2" s="100"/>
      <c r="D2" s="100"/>
      <c r="E2" s="100"/>
      <c r="F2" s="100"/>
      <c r="G2" s="100"/>
      <c r="H2" s="101"/>
    </row>
    <row r="3" spans="1:23" ht="18" customHeight="1" x14ac:dyDescent="0.25">
      <c r="A3" s="92" t="s">
        <v>110</v>
      </c>
      <c r="B3" s="131"/>
      <c r="C3" s="118"/>
      <c r="D3" s="128"/>
      <c r="E3" s="126"/>
      <c r="F3" s="126"/>
      <c r="G3" s="126"/>
      <c r="H3" s="127"/>
    </row>
    <row r="4" spans="1:23" ht="18" customHeight="1" x14ac:dyDescent="0.25">
      <c r="A4" s="92" t="s">
        <v>2</v>
      </c>
      <c r="B4" s="130"/>
      <c r="C4" s="97"/>
      <c r="D4" s="125"/>
      <c r="E4" s="126"/>
      <c r="F4" s="126"/>
      <c r="G4" s="126"/>
      <c r="H4" s="127"/>
    </row>
    <row r="5" spans="1:23" ht="18" customHeight="1" x14ac:dyDescent="0.25">
      <c r="A5" s="92" t="s">
        <v>3</v>
      </c>
      <c r="B5" s="130"/>
      <c r="C5" s="97"/>
      <c r="D5" s="128"/>
      <c r="E5" s="126"/>
      <c r="F5" s="126"/>
      <c r="G5" s="126"/>
      <c r="H5" s="127"/>
    </row>
    <row r="6" spans="1:23" ht="18" customHeight="1" x14ac:dyDescent="0.25">
      <c r="A6" s="92" t="s">
        <v>4</v>
      </c>
      <c r="B6" s="130"/>
      <c r="C6" s="97"/>
      <c r="D6" s="128"/>
      <c r="E6" s="126"/>
      <c r="F6" s="126"/>
      <c r="G6" s="126"/>
      <c r="H6" s="127"/>
    </row>
    <row r="7" spans="1:23" ht="18" customHeight="1" x14ac:dyDescent="0.25">
      <c r="A7" s="92" t="s">
        <v>5</v>
      </c>
      <c r="B7" s="130"/>
      <c r="C7" s="97"/>
      <c r="D7" s="128"/>
      <c r="E7" s="126"/>
      <c r="F7" s="126"/>
      <c r="G7" s="126"/>
      <c r="H7" s="127"/>
    </row>
    <row r="8" spans="1:23" ht="18" customHeight="1" x14ac:dyDescent="0.25">
      <c r="A8" s="92" t="s">
        <v>6</v>
      </c>
      <c r="B8" s="130"/>
      <c r="C8" s="97"/>
      <c r="D8" s="128"/>
      <c r="E8" s="126"/>
      <c r="F8" s="126"/>
      <c r="G8" s="126"/>
      <c r="H8" s="127"/>
    </row>
    <row r="9" spans="1:23" ht="18" customHeight="1" x14ac:dyDescent="0.25">
      <c r="A9" s="92" t="s">
        <v>7</v>
      </c>
      <c r="B9" s="130"/>
      <c r="C9" s="97"/>
      <c r="D9" s="128"/>
      <c r="E9" s="126"/>
      <c r="F9" s="126"/>
      <c r="G9" s="126"/>
      <c r="H9" s="127"/>
    </row>
    <row r="10" spans="1:23" ht="18" customHeight="1" x14ac:dyDescent="0.25">
      <c r="A10" s="92" t="s">
        <v>109</v>
      </c>
      <c r="B10" s="131"/>
      <c r="C10" s="118"/>
      <c r="D10" s="128"/>
      <c r="E10" s="126"/>
      <c r="F10" s="126"/>
      <c r="G10" s="126"/>
      <c r="H10" s="127"/>
    </row>
    <row r="11" spans="1:23" ht="18" customHeight="1" x14ac:dyDescent="0.25">
      <c r="A11" s="92" t="s">
        <v>1</v>
      </c>
      <c r="B11" s="131"/>
      <c r="C11" s="118"/>
      <c r="D11" s="128"/>
      <c r="E11" s="126"/>
      <c r="F11" s="126"/>
      <c r="G11" s="126"/>
      <c r="H11" s="127"/>
    </row>
    <row r="12" spans="1:23" ht="18" customHeight="1" x14ac:dyDescent="0.25">
      <c r="A12" s="92" t="s">
        <v>8</v>
      </c>
      <c r="B12" s="123"/>
      <c r="C12" s="124"/>
      <c r="D12" s="129"/>
      <c r="E12" s="126"/>
      <c r="F12" s="126"/>
      <c r="G12" s="126"/>
      <c r="H12" s="127"/>
    </row>
    <row r="13" spans="1:23" ht="33" customHeight="1" x14ac:dyDescent="0.25">
      <c r="A13" s="64" t="s">
        <v>106</v>
      </c>
      <c r="B13" s="65"/>
      <c r="C13" s="65"/>
      <c r="D13" s="65"/>
      <c r="E13" s="65"/>
      <c r="F13" s="65"/>
      <c r="G13" s="65"/>
      <c r="H13" s="66"/>
      <c r="I13" s="14"/>
      <c r="J13" s="14"/>
      <c r="K13" s="14"/>
      <c r="L13" s="14"/>
      <c r="M13" s="14"/>
      <c r="N13" s="14"/>
      <c r="O13" s="14"/>
      <c r="P13" s="14"/>
      <c r="Q13" s="14"/>
      <c r="R13" s="14"/>
      <c r="S13" s="14"/>
      <c r="T13" s="14"/>
      <c r="U13" s="14"/>
      <c r="V13" s="14"/>
      <c r="W13" s="14"/>
    </row>
    <row r="14" spans="1:23" s="1" customFormat="1" ht="35.1" customHeight="1" x14ac:dyDescent="0.25">
      <c r="A14" s="77"/>
      <c r="B14" s="78"/>
      <c r="C14" s="74" t="s">
        <v>77</v>
      </c>
      <c r="D14" s="75"/>
      <c r="E14" s="76"/>
      <c r="F14" s="119" t="s">
        <v>78</v>
      </c>
      <c r="G14" s="120"/>
      <c r="H14" s="121"/>
      <c r="I14" s="2"/>
      <c r="J14" s="2"/>
      <c r="K14" s="2"/>
      <c r="L14" s="2"/>
      <c r="M14" s="2"/>
      <c r="N14" s="2"/>
      <c r="O14" s="2"/>
      <c r="P14" s="2"/>
      <c r="Q14" s="2"/>
      <c r="R14" s="2"/>
      <c r="S14" s="2"/>
      <c r="T14" s="2"/>
      <c r="U14" s="2"/>
    </row>
    <row r="15" spans="1:23" ht="38.25" customHeight="1" x14ac:dyDescent="0.25">
      <c r="A15" s="78"/>
      <c r="B15" s="78"/>
      <c r="C15" s="20" t="s">
        <v>79</v>
      </c>
      <c r="D15" s="38" t="s">
        <v>9</v>
      </c>
      <c r="E15" s="23" t="s">
        <v>0</v>
      </c>
      <c r="F15" s="27" t="s">
        <v>79</v>
      </c>
      <c r="G15" s="17" t="s">
        <v>9</v>
      </c>
      <c r="H15" s="10" t="s">
        <v>0</v>
      </c>
    </row>
    <row r="16" spans="1:23" ht="38.25" customHeight="1" x14ac:dyDescent="0.25">
      <c r="A16" s="45" t="s">
        <v>80</v>
      </c>
      <c r="B16" s="24" t="s">
        <v>14</v>
      </c>
      <c r="C16" s="39"/>
      <c r="D16" s="40">
        <v>0.3</v>
      </c>
      <c r="E16" s="25">
        <f>C16*D16</f>
        <v>0</v>
      </c>
      <c r="F16" s="42"/>
      <c r="G16" s="12">
        <v>0.45</v>
      </c>
      <c r="H16" s="26">
        <f t="shared" ref="H16:H23" si="0">F16*G16</f>
        <v>0</v>
      </c>
    </row>
    <row r="17" spans="1:23" ht="39.9" customHeight="1" x14ac:dyDescent="0.25">
      <c r="A17" s="45" t="s">
        <v>81</v>
      </c>
      <c r="B17" s="18" t="s">
        <v>10</v>
      </c>
      <c r="C17" s="39"/>
      <c r="D17" s="40">
        <v>0.25</v>
      </c>
      <c r="E17" s="25">
        <f t="shared" ref="E17:E23" si="1">C17*D17</f>
        <v>0</v>
      </c>
      <c r="F17" s="42"/>
      <c r="G17" s="12">
        <v>0.35</v>
      </c>
      <c r="H17" s="26">
        <f t="shared" si="0"/>
        <v>0</v>
      </c>
    </row>
    <row r="18" spans="1:23" ht="39.9" customHeight="1" x14ac:dyDescent="0.25">
      <c r="A18" s="45" t="s">
        <v>82</v>
      </c>
      <c r="B18" s="18" t="s">
        <v>11</v>
      </c>
      <c r="C18" s="39"/>
      <c r="D18" s="40">
        <v>0.2</v>
      </c>
      <c r="E18" s="25">
        <f t="shared" si="1"/>
        <v>0</v>
      </c>
      <c r="F18" s="42"/>
      <c r="G18" s="12">
        <v>0.2</v>
      </c>
      <c r="H18" s="26">
        <f t="shared" si="0"/>
        <v>0</v>
      </c>
      <c r="I18" s="3"/>
    </row>
    <row r="19" spans="1:23" ht="39.9" customHeight="1" x14ac:dyDescent="0.25">
      <c r="A19" s="45" t="s">
        <v>85</v>
      </c>
      <c r="B19" s="18" t="s">
        <v>12</v>
      </c>
      <c r="C19" s="39"/>
      <c r="D19" s="40">
        <v>0.25</v>
      </c>
      <c r="E19" s="25">
        <f t="shared" si="1"/>
        <v>0</v>
      </c>
      <c r="F19" s="42"/>
      <c r="G19" s="12">
        <v>0.35</v>
      </c>
      <c r="H19" s="26">
        <f t="shared" si="0"/>
        <v>0</v>
      </c>
    </row>
    <row r="20" spans="1:23" ht="39.9" customHeight="1" x14ac:dyDescent="0.25">
      <c r="A20" s="45" t="s">
        <v>83</v>
      </c>
      <c r="B20" s="18" t="s">
        <v>13</v>
      </c>
      <c r="C20" s="39"/>
      <c r="D20" s="40">
        <v>0.2</v>
      </c>
      <c r="E20" s="25">
        <f t="shared" si="1"/>
        <v>0</v>
      </c>
      <c r="F20" s="42"/>
      <c r="G20" s="12">
        <v>0.2</v>
      </c>
      <c r="H20" s="26">
        <f t="shared" si="0"/>
        <v>0</v>
      </c>
    </row>
    <row r="21" spans="1:23" ht="39.9" customHeight="1" x14ac:dyDescent="0.25">
      <c r="A21" s="45" t="s">
        <v>84</v>
      </c>
      <c r="B21" s="24" t="s">
        <v>15</v>
      </c>
      <c r="C21" s="39"/>
      <c r="D21" s="40">
        <v>0.3</v>
      </c>
      <c r="E21" s="25">
        <f t="shared" si="1"/>
        <v>0</v>
      </c>
      <c r="F21" s="42"/>
      <c r="G21" s="16">
        <v>0.45</v>
      </c>
      <c r="H21" s="26">
        <f t="shared" si="0"/>
        <v>0</v>
      </c>
    </row>
    <row r="22" spans="1:23" ht="30" customHeight="1" x14ac:dyDescent="0.25">
      <c r="A22" s="92" t="s">
        <v>26</v>
      </c>
      <c r="B22" s="93"/>
      <c r="C22" s="39"/>
      <c r="D22" s="40">
        <v>1</v>
      </c>
      <c r="E22" s="25">
        <f t="shared" si="1"/>
        <v>0</v>
      </c>
      <c r="F22" s="42"/>
      <c r="G22" s="12">
        <v>1</v>
      </c>
      <c r="H22" s="26">
        <f t="shared" si="0"/>
        <v>0</v>
      </c>
    </row>
    <row r="23" spans="1:23" ht="30" customHeight="1" x14ac:dyDescent="0.25">
      <c r="A23" s="92" t="s">
        <v>86</v>
      </c>
      <c r="B23" s="93"/>
      <c r="C23" s="19"/>
      <c r="D23" s="41">
        <v>0</v>
      </c>
      <c r="E23" s="25">
        <f t="shared" si="1"/>
        <v>0</v>
      </c>
      <c r="F23" s="43"/>
      <c r="G23" s="22">
        <v>0</v>
      </c>
      <c r="H23" s="26">
        <f t="shared" si="0"/>
        <v>0</v>
      </c>
    </row>
    <row r="24" spans="1:23" ht="30" customHeight="1" x14ac:dyDescent="0.25">
      <c r="A24" s="94" t="s">
        <v>16</v>
      </c>
      <c r="B24" s="93"/>
      <c r="C24" s="41"/>
      <c r="D24" s="41"/>
      <c r="E24" s="25">
        <f>E16+E17+E18+E19+E20+E21+E22</f>
        <v>0</v>
      </c>
      <c r="F24" s="28"/>
      <c r="G24" s="22"/>
      <c r="H24" s="25">
        <f>H16+H17+H18+H19+H20+H21+H22</f>
        <v>0</v>
      </c>
    </row>
    <row r="25" spans="1:23" ht="39.9" customHeight="1" x14ac:dyDescent="0.25">
      <c r="A25" s="67" t="s">
        <v>17</v>
      </c>
      <c r="B25" s="68"/>
      <c r="C25" s="68"/>
      <c r="D25" s="68"/>
      <c r="E25" s="68"/>
      <c r="F25" s="69"/>
      <c r="G25" s="29"/>
      <c r="H25" s="30">
        <f>E24+H24</f>
        <v>0</v>
      </c>
    </row>
    <row r="26" spans="1:23" ht="110.1" customHeight="1" x14ac:dyDescent="0.25">
      <c r="A26" s="108" t="s">
        <v>18</v>
      </c>
      <c r="B26" s="109"/>
      <c r="C26" s="109"/>
      <c r="D26" s="109"/>
      <c r="E26" s="109"/>
      <c r="F26" s="109"/>
      <c r="G26" s="109"/>
      <c r="H26" s="110"/>
    </row>
    <row r="27" spans="1:23" s="4" customFormat="1" ht="45" customHeight="1" x14ac:dyDescent="0.25">
      <c r="A27" s="44" t="s">
        <v>35</v>
      </c>
      <c r="B27" s="5" t="s">
        <v>19</v>
      </c>
      <c r="C27" s="108" t="s">
        <v>20</v>
      </c>
      <c r="D27" s="109"/>
      <c r="E27" s="109"/>
      <c r="F27" s="109"/>
      <c r="G27" s="109"/>
      <c r="H27" s="110"/>
      <c r="I27" s="2"/>
      <c r="J27" s="2"/>
      <c r="K27" s="2"/>
      <c r="L27" s="2"/>
      <c r="M27" s="2"/>
      <c r="N27" s="2"/>
      <c r="O27" s="2"/>
      <c r="P27" s="2"/>
      <c r="Q27" s="2"/>
      <c r="R27" s="2"/>
      <c r="S27" s="2"/>
      <c r="T27" s="2"/>
      <c r="U27" s="2"/>
      <c r="V27" s="2"/>
      <c r="W27" s="2"/>
    </row>
    <row r="28" spans="1:23" s="1" customFormat="1" ht="126.75" customHeight="1" x14ac:dyDescent="0.25">
      <c r="A28" s="10" t="s">
        <v>98</v>
      </c>
      <c r="B28" s="11" t="s">
        <v>97</v>
      </c>
      <c r="C28" s="95" t="s">
        <v>102</v>
      </c>
      <c r="D28" s="111"/>
      <c r="E28" s="111"/>
      <c r="F28" s="111"/>
      <c r="G28" s="111"/>
      <c r="H28" s="112"/>
      <c r="I28" s="2"/>
      <c r="J28" s="2"/>
      <c r="K28" s="2"/>
      <c r="L28" s="2"/>
      <c r="M28" s="2"/>
      <c r="N28" s="2"/>
      <c r="O28" s="2"/>
      <c r="P28" s="2"/>
      <c r="Q28" s="2"/>
      <c r="R28" s="2"/>
      <c r="S28" s="2"/>
      <c r="T28" s="2"/>
      <c r="U28" s="2"/>
      <c r="V28" s="2"/>
      <c r="W28" s="2"/>
    </row>
    <row r="29" spans="1:23" ht="54" customHeight="1" x14ac:dyDescent="0.25">
      <c r="A29" s="7">
        <v>0</v>
      </c>
      <c r="B29" s="21" t="s">
        <v>21</v>
      </c>
      <c r="C29" s="95" t="s">
        <v>28</v>
      </c>
      <c r="D29" s="96"/>
      <c r="E29" s="96"/>
      <c r="F29" s="96"/>
      <c r="G29" s="71"/>
      <c r="H29" s="97"/>
    </row>
    <row r="30" spans="1:23" ht="90.75" customHeight="1" x14ac:dyDescent="0.25">
      <c r="A30" s="7">
        <v>1</v>
      </c>
      <c r="B30" s="48" t="s">
        <v>23</v>
      </c>
      <c r="C30" s="95" t="s">
        <v>29</v>
      </c>
      <c r="D30" s="96"/>
      <c r="E30" s="96"/>
      <c r="F30" s="96"/>
      <c r="G30" s="71"/>
      <c r="H30" s="97"/>
    </row>
    <row r="31" spans="1:23" ht="77.25" customHeight="1" x14ac:dyDescent="0.25">
      <c r="A31" s="7">
        <v>2</v>
      </c>
      <c r="B31" s="48" t="s">
        <v>24</v>
      </c>
      <c r="C31" s="95" t="s">
        <v>30</v>
      </c>
      <c r="D31" s="96"/>
      <c r="E31" s="96"/>
      <c r="F31" s="96"/>
      <c r="G31" s="71"/>
      <c r="H31" s="97"/>
    </row>
    <row r="32" spans="1:23" ht="93" customHeight="1" x14ac:dyDescent="0.25">
      <c r="A32" s="7">
        <v>3</v>
      </c>
      <c r="B32" s="47" t="s">
        <v>25</v>
      </c>
      <c r="C32" s="95" t="s">
        <v>31</v>
      </c>
      <c r="D32" s="96"/>
      <c r="E32" s="96"/>
      <c r="F32" s="96"/>
      <c r="G32" s="71"/>
      <c r="H32" s="97"/>
    </row>
    <row r="33" spans="1:23" ht="74.25" customHeight="1" x14ac:dyDescent="0.25">
      <c r="A33" s="7">
        <v>4</v>
      </c>
      <c r="B33" s="11" t="s">
        <v>22</v>
      </c>
      <c r="C33" s="95" t="s">
        <v>32</v>
      </c>
      <c r="D33" s="96"/>
      <c r="E33" s="96"/>
      <c r="F33" s="96"/>
      <c r="G33" s="71"/>
      <c r="H33" s="97"/>
    </row>
    <row r="34" spans="1:23" s="6" customFormat="1" ht="24.75" customHeight="1" x14ac:dyDescent="0.25">
      <c r="A34" s="70" t="s">
        <v>2</v>
      </c>
      <c r="B34" s="71"/>
      <c r="C34" s="71"/>
      <c r="D34" s="71"/>
      <c r="E34" s="72">
        <f>D4</f>
        <v>0</v>
      </c>
      <c r="F34" s="72"/>
      <c r="G34" s="72"/>
      <c r="H34" s="73"/>
    </row>
    <row r="35" spans="1:23" s="1" customFormat="1" ht="24.75" customHeight="1" x14ac:dyDescent="0.25">
      <c r="A35" s="31" t="s">
        <v>27</v>
      </c>
      <c r="B35" s="113" t="s">
        <v>33</v>
      </c>
      <c r="C35" s="114"/>
      <c r="D35" s="105" t="s">
        <v>34</v>
      </c>
      <c r="E35" s="106"/>
      <c r="F35" s="31" t="s">
        <v>35</v>
      </c>
      <c r="G35" s="31" t="s">
        <v>9</v>
      </c>
      <c r="H35" s="32" t="s">
        <v>0</v>
      </c>
    </row>
    <row r="36" spans="1:23" ht="24.75" customHeight="1" x14ac:dyDescent="0.25">
      <c r="A36" s="88" t="s">
        <v>36</v>
      </c>
      <c r="B36" s="89"/>
      <c r="C36" s="89"/>
      <c r="D36" s="89"/>
      <c r="E36" s="89"/>
      <c r="F36" s="89"/>
      <c r="G36" s="89"/>
      <c r="H36" s="89"/>
      <c r="I36" s="14"/>
      <c r="J36" s="14"/>
      <c r="K36" s="14"/>
      <c r="L36" s="14"/>
      <c r="M36" s="14"/>
      <c r="N36" s="14"/>
      <c r="O36" s="14"/>
      <c r="P36" s="14"/>
      <c r="Q36" s="14"/>
      <c r="R36" s="14"/>
      <c r="S36" s="14"/>
      <c r="T36" s="14"/>
      <c r="U36" s="14"/>
      <c r="V36" s="14"/>
      <c r="W36" s="14"/>
    </row>
    <row r="37" spans="1:23" ht="69.75" customHeight="1" x14ac:dyDescent="0.25">
      <c r="A37" s="7">
        <v>1.1000000000000001</v>
      </c>
      <c r="B37" s="107" t="s">
        <v>41</v>
      </c>
      <c r="C37" s="86"/>
      <c r="D37" s="81" t="s">
        <v>37</v>
      </c>
      <c r="E37" s="82"/>
      <c r="F37" s="61"/>
      <c r="G37" s="33">
        <v>1</v>
      </c>
      <c r="H37" s="35">
        <f>(IF(ISNUMBER(F37),F37,0)*$G$37)</f>
        <v>0</v>
      </c>
    </row>
    <row r="38" spans="1:23" ht="46.5" customHeight="1" x14ac:dyDescent="0.25">
      <c r="A38" s="7">
        <v>1.2</v>
      </c>
      <c r="B38" s="79" t="s">
        <v>38</v>
      </c>
      <c r="C38" s="80"/>
      <c r="D38" s="81" t="s">
        <v>111</v>
      </c>
      <c r="E38" s="82"/>
      <c r="F38" s="61"/>
      <c r="G38" s="33">
        <v>1</v>
      </c>
      <c r="H38" s="35">
        <f>(IF(ISNUMBER(F38),F38,0)*$G$38)</f>
        <v>0</v>
      </c>
    </row>
    <row r="39" spans="1:23" ht="57" customHeight="1" x14ac:dyDescent="0.25">
      <c r="A39" s="7">
        <v>1.3</v>
      </c>
      <c r="B39" s="79" t="s">
        <v>39</v>
      </c>
      <c r="C39" s="80"/>
      <c r="D39" s="81" t="s">
        <v>40</v>
      </c>
      <c r="E39" s="82"/>
      <c r="F39" s="39"/>
      <c r="G39" s="33">
        <v>2</v>
      </c>
      <c r="H39" s="35">
        <f>(IF(ISNUMBER(F39),F39,0)*$G$39)</f>
        <v>0</v>
      </c>
    </row>
    <row r="40" spans="1:23" ht="60" customHeight="1" x14ac:dyDescent="0.25">
      <c r="A40" s="7">
        <v>1.4</v>
      </c>
      <c r="B40" s="79" t="s">
        <v>42</v>
      </c>
      <c r="C40" s="80"/>
      <c r="D40" s="81" t="s">
        <v>43</v>
      </c>
      <c r="E40" s="82"/>
      <c r="F40" s="39"/>
      <c r="G40" s="33">
        <v>2</v>
      </c>
      <c r="H40" s="35">
        <f>(IF(ISNUMBER(F40),F40,0)*$G$40)</f>
        <v>0</v>
      </c>
    </row>
    <row r="41" spans="1:23" ht="58.5" customHeight="1" x14ac:dyDescent="0.25">
      <c r="A41" s="7">
        <v>1.5</v>
      </c>
      <c r="B41" s="83" t="s">
        <v>44</v>
      </c>
      <c r="C41" s="84"/>
      <c r="D41" s="83" t="s">
        <v>45</v>
      </c>
      <c r="E41" s="85"/>
      <c r="F41" s="39"/>
      <c r="G41" s="33">
        <v>1</v>
      </c>
      <c r="H41" s="35">
        <f>(IF(ISNUMBER(F41),F41,0)*$G$41)</f>
        <v>0</v>
      </c>
    </row>
    <row r="42" spans="1:23" ht="25.5" customHeight="1" x14ac:dyDescent="0.25">
      <c r="A42" s="94" t="s">
        <v>46</v>
      </c>
      <c r="B42" s="117"/>
      <c r="C42" s="117"/>
      <c r="D42" s="117"/>
      <c r="E42" s="117"/>
      <c r="F42" s="117"/>
      <c r="G42" s="118"/>
      <c r="H42" s="36">
        <f>SUM(H37:H41,)</f>
        <v>0</v>
      </c>
    </row>
    <row r="43" spans="1:23" ht="29.25" customHeight="1" x14ac:dyDescent="0.25">
      <c r="A43" s="88" t="s">
        <v>47</v>
      </c>
      <c r="B43" s="89"/>
      <c r="C43" s="89"/>
      <c r="D43" s="89"/>
      <c r="E43" s="89"/>
      <c r="F43" s="89"/>
      <c r="G43" s="89"/>
      <c r="H43" s="89"/>
    </row>
    <row r="44" spans="1:23" ht="68.25" customHeight="1" x14ac:dyDescent="0.25">
      <c r="A44" s="7">
        <v>2.1</v>
      </c>
      <c r="B44" s="98" t="s">
        <v>48</v>
      </c>
      <c r="C44" s="87"/>
      <c r="D44" s="81" t="s">
        <v>49</v>
      </c>
      <c r="E44" s="86"/>
      <c r="F44" s="62"/>
      <c r="G44" s="33">
        <v>3</v>
      </c>
      <c r="H44" s="63">
        <f>(IF(ISNUMBER(F44),F44,0)*$G$44)</f>
        <v>0</v>
      </c>
    </row>
    <row r="45" spans="1:23" ht="58.5" customHeight="1" x14ac:dyDescent="0.25">
      <c r="A45" s="7">
        <v>2.2000000000000002</v>
      </c>
      <c r="B45" s="79" t="s">
        <v>50</v>
      </c>
      <c r="C45" s="87"/>
      <c r="D45" s="81" t="s">
        <v>52</v>
      </c>
      <c r="E45" s="86"/>
      <c r="F45" s="62"/>
      <c r="G45" s="33">
        <v>3</v>
      </c>
      <c r="H45" s="63">
        <f>(IF(ISNUMBER(F45),F45,0)*$G$45)</f>
        <v>0</v>
      </c>
    </row>
    <row r="46" spans="1:23" ht="71.25" customHeight="1" x14ac:dyDescent="0.25">
      <c r="A46" s="7">
        <v>2.2999999999999998</v>
      </c>
      <c r="B46" s="98" t="s">
        <v>51</v>
      </c>
      <c r="C46" s="87"/>
      <c r="D46" s="81" t="s">
        <v>99</v>
      </c>
      <c r="E46" s="86"/>
      <c r="F46" s="46"/>
      <c r="G46" s="33">
        <v>3</v>
      </c>
      <c r="H46" s="63">
        <f>(IF(ISNUMBER(F46),F46,0)*$G$46)</f>
        <v>0</v>
      </c>
    </row>
    <row r="47" spans="1:23" ht="46.5" customHeight="1" x14ac:dyDescent="0.25">
      <c r="A47" s="7">
        <v>2.4</v>
      </c>
      <c r="B47" s="98" t="s">
        <v>53</v>
      </c>
      <c r="C47" s="87"/>
      <c r="D47" s="79" t="s">
        <v>54</v>
      </c>
      <c r="E47" s="87"/>
      <c r="F47" s="46"/>
      <c r="G47" s="33">
        <v>1</v>
      </c>
      <c r="H47" s="63">
        <f>(IF(ISNUMBER(F47),F47,0)*$G$47)</f>
        <v>0</v>
      </c>
    </row>
    <row r="48" spans="1:23" s="6" customFormat="1" ht="59.25" customHeight="1" x14ac:dyDescent="0.25">
      <c r="A48" s="7">
        <v>2.5</v>
      </c>
      <c r="B48" s="98" t="s">
        <v>55</v>
      </c>
      <c r="C48" s="87"/>
      <c r="D48" s="91" t="s">
        <v>56</v>
      </c>
      <c r="E48" s="87"/>
      <c r="F48" s="46"/>
      <c r="G48" s="33">
        <v>2</v>
      </c>
      <c r="H48" s="63">
        <f>(IF(ISNUMBER(F48),F48,0)*$G$48)</f>
        <v>0</v>
      </c>
    </row>
    <row r="49" spans="1:23" s="1" customFormat="1" ht="27.75" customHeight="1" x14ac:dyDescent="0.25">
      <c r="A49" s="94" t="s">
        <v>87</v>
      </c>
      <c r="B49" s="117"/>
      <c r="C49" s="117"/>
      <c r="D49" s="117"/>
      <c r="E49" s="117"/>
      <c r="F49" s="117"/>
      <c r="G49" s="118"/>
      <c r="H49" s="37">
        <f>SUM(H44:H48)</f>
        <v>0</v>
      </c>
    </row>
    <row r="50" spans="1:23" ht="30.75" customHeight="1" x14ac:dyDescent="0.25">
      <c r="A50" s="70" t="s">
        <v>2</v>
      </c>
      <c r="B50" s="71"/>
      <c r="C50" s="71"/>
      <c r="D50" s="71"/>
      <c r="E50" s="72">
        <f>D4</f>
        <v>0</v>
      </c>
      <c r="F50" s="72"/>
      <c r="G50" s="72"/>
      <c r="H50" s="73"/>
      <c r="I50" s="14"/>
      <c r="J50" s="14"/>
      <c r="K50" s="14"/>
      <c r="L50" s="14"/>
      <c r="M50" s="14"/>
      <c r="N50" s="14"/>
      <c r="O50" s="14"/>
      <c r="P50" s="14"/>
      <c r="Q50" s="14"/>
      <c r="R50" s="14"/>
      <c r="S50" s="14"/>
      <c r="T50" s="14"/>
      <c r="U50" s="14"/>
      <c r="V50" s="14"/>
      <c r="W50" s="14"/>
    </row>
    <row r="51" spans="1:23" ht="32.25" customHeight="1" x14ac:dyDescent="0.25">
      <c r="A51" s="32" t="s">
        <v>58</v>
      </c>
      <c r="B51" s="105" t="s">
        <v>33</v>
      </c>
      <c r="C51" s="105"/>
      <c r="D51" s="105" t="s">
        <v>34</v>
      </c>
      <c r="E51" s="106"/>
      <c r="F51" s="32" t="s">
        <v>35</v>
      </c>
      <c r="G51" s="32" t="s">
        <v>9</v>
      </c>
      <c r="H51" s="32" t="s">
        <v>0</v>
      </c>
    </row>
    <row r="52" spans="1:23" ht="21.75" customHeight="1" x14ac:dyDescent="0.25">
      <c r="A52" s="88" t="s">
        <v>57</v>
      </c>
      <c r="B52" s="89"/>
      <c r="C52" s="89"/>
      <c r="D52" s="89"/>
      <c r="E52" s="89"/>
      <c r="F52" s="89"/>
      <c r="G52" s="89"/>
      <c r="H52" s="90"/>
    </row>
    <row r="53" spans="1:23" ht="81" customHeight="1" x14ac:dyDescent="0.25">
      <c r="A53" s="7">
        <v>3.1</v>
      </c>
      <c r="B53" s="98" t="s">
        <v>61</v>
      </c>
      <c r="C53" s="87"/>
      <c r="D53" s="91" t="s">
        <v>60</v>
      </c>
      <c r="E53" s="87"/>
      <c r="F53" s="60"/>
      <c r="G53" s="33">
        <v>1</v>
      </c>
      <c r="H53" s="35">
        <f>(IF(ISNUMBER(F53),F53,0)*$G$53)</f>
        <v>0</v>
      </c>
    </row>
    <row r="54" spans="1:23" ht="44.25" customHeight="1" x14ac:dyDescent="0.25">
      <c r="A54" s="7">
        <v>3.2</v>
      </c>
      <c r="B54" s="98" t="s">
        <v>62</v>
      </c>
      <c r="C54" s="87"/>
      <c r="D54" s="91" t="s">
        <v>63</v>
      </c>
      <c r="E54" s="87"/>
      <c r="F54" s="60"/>
      <c r="G54" s="33">
        <v>1</v>
      </c>
      <c r="H54" s="35">
        <f>(IF(ISNUMBER(F54),F54,0)*$G$54)</f>
        <v>0</v>
      </c>
    </row>
    <row r="55" spans="1:23" ht="47.25" customHeight="1" x14ac:dyDescent="0.25">
      <c r="A55" s="7">
        <v>3.3</v>
      </c>
      <c r="B55" s="98" t="s">
        <v>64</v>
      </c>
      <c r="C55" s="87"/>
      <c r="D55" s="91" t="s">
        <v>65</v>
      </c>
      <c r="E55" s="87"/>
      <c r="F55" s="9"/>
      <c r="G55" s="33">
        <v>1</v>
      </c>
      <c r="H55" s="35">
        <f>(IF(ISNUMBER(F55),F55,0)*$G$55)</f>
        <v>0</v>
      </c>
    </row>
    <row r="56" spans="1:23" ht="45.75" customHeight="1" x14ac:dyDescent="0.25">
      <c r="A56" s="7">
        <v>3.4</v>
      </c>
      <c r="B56" s="98" t="s">
        <v>100</v>
      </c>
      <c r="C56" s="87"/>
      <c r="D56" s="91" t="s">
        <v>66</v>
      </c>
      <c r="E56" s="87"/>
      <c r="F56" s="9"/>
      <c r="G56" s="33">
        <v>2</v>
      </c>
      <c r="H56" s="35">
        <f>(IF(ISNUMBER(F56),F56,0)*$G$56)</f>
        <v>0</v>
      </c>
    </row>
    <row r="57" spans="1:23" ht="39" customHeight="1" x14ac:dyDescent="0.25">
      <c r="A57" s="7">
        <v>3.5</v>
      </c>
      <c r="B57" s="98" t="s">
        <v>67</v>
      </c>
      <c r="C57" s="87"/>
      <c r="D57" s="91"/>
      <c r="E57" s="87"/>
      <c r="F57" s="9"/>
      <c r="G57" s="33">
        <v>2</v>
      </c>
      <c r="H57" s="35">
        <f>(IF(ISNUMBER(F57),F57,0)*$G$57)</f>
        <v>0</v>
      </c>
    </row>
    <row r="58" spans="1:23" ht="27.75" customHeight="1" x14ac:dyDescent="0.25">
      <c r="A58" s="94" t="s">
        <v>59</v>
      </c>
      <c r="B58" s="117"/>
      <c r="C58" s="117"/>
      <c r="D58" s="117"/>
      <c r="E58" s="117"/>
      <c r="F58" s="117"/>
      <c r="G58" s="118"/>
      <c r="H58" s="36">
        <f>SUM(H53:I57)</f>
        <v>0</v>
      </c>
    </row>
    <row r="59" spans="1:23" ht="24" customHeight="1" x14ac:dyDescent="0.25">
      <c r="A59" s="88" t="s">
        <v>103</v>
      </c>
      <c r="B59" s="89"/>
      <c r="C59" s="89"/>
      <c r="D59" s="89"/>
      <c r="E59" s="89"/>
      <c r="F59" s="89"/>
      <c r="G59" s="89"/>
      <c r="H59" s="90"/>
    </row>
    <row r="60" spans="1:23" ht="61.5" customHeight="1" x14ac:dyDescent="0.25">
      <c r="A60" s="7">
        <v>4.0999999999999996</v>
      </c>
      <c r="B60" s="79" t="s">
        <v>68</v>
      </c>
      <c r="C60" s="87"/>
      <c r="D60" s="81" t="s">
        <v>101</v>
      </c>
      <c r="E60" s="86"/>
      <c r="F60" s="60"/>
      <c r="G60" s="33">
        <v>1</v>
      </c>
      <c r="H60" s="35">
        <f>(IF(ISNUMBER(F60),F60,0)*$G$60)</f>
        <v>0</v>
      </c>
    </row>
    <row r="61" spans="1:23" ht="69" customHeight="1" x14ac:dyDescent="0.25">
      <c r="A61" s="7">
        <v>4.2</v>
      </c>
      <c r="B61" s="79" t="s">
        <v>69</v>
      </c>
      <c r="C61" s="87"/>
      <c r="D61" s="79" t="s">
        <v>70</v>
      </c>
      <c r="E61" s="87"/>
      <c r="F61" s="60"/>
      <c r="G61" s="33">
        <v>1</v>
      </c>
      <c r="H61" s="35">
        <f>(IF(ISNUMBER(F61),F61,0)*$G$61)</f>
        <v>0</v>
      </c>
    </row>
    <row r="62" spans="1:23" ht="36.75" customHeight="1" x14ac:dyDescent="0.25">
      <c r="A62" s="7">
        <v>4.3</v>
      </c>
      <c r="B62" s="107" t="s">
        <v>71</v>
      </c>
      <c r="C62" s="86"/>
      <c r="D62" s="91"/>
      <c r="E62" s="87"/>
      <c r="F62" s="9"/>
      <c r="G62" s="33">
        <v>1</v>
      </c>
      <c r="H62" s="35">
        <f>(IF(ISNUMBER(F62),F62,0)*$G$62)</f>
        <v>0</v>
      </c>
    </row>
    <row r="63" spans="1:23" ht="60" customHeight="1" x14ac:dyDescent="0.25">
      <c r="A63" s="7">
        <v>4.4000000000000004</v>
      </c>
      <c r="B63" s="79" t="s">
        <v>72</v>
      </c>
      <c r="C63" s="87"/>
      <c r="D63" s="91" t="s">
        <v>73</v>
      </c>
      <c r="E63" s="87"/>
      <c r="F63" s="9"/>
      <c r="G63" s="33">
        <v>3</v>
      </c>
      <c r="H63" s="35">
        <f>(IF(ISNUMBER(F63),F63,0)*$G$63)</f>
        <v>0</v>
      </c>
    </row>
    <row r="64" spans="1:23" ht="37.5" customHeight="1" x14ac:dyDescent="0.25">
      <c r="A64" s="8">
        <v>4.5</v>
      </c>
      <c r="B64" s="79" t="s">
        <v>112</v>
      </c>
      <c r="C64" s="87"/>
      <c r="D64" s="91" t="s">
        <v>74</v>
      </c>
      <c r="E64" s="87"/>
      <c r="F64" s="9"/>
      <c r="G64" s="33">
        <v>3</v>
      </c>
      <c r="H64" s="35">
        <f>(IF(ISNUMBER(F64),F64,0)*$G$64)</f>
        <v>0</v>
      </c>
    </row>
    <row r="65" spans="1:8" ht="22.5" customHeight="1" x14ac:dyDescent="0.25">
      <c r="A65" s="94" t="s">
        <v>104</v>
      </c>
      <c r="B65" s="117"/>
      <c r="C65" s="117"/>
      <c r="D65" s="117"/>
      <c r="E65" s="117"/>
      <c r="F65" s="117"/>
      <c r="G65" s="122"/>
      <c r="H65" s="36">
        <f>SUM(H60:H64)</f>
        <v>0</v>
      </c>
    </row>
    <row r="66" spans="1:8" ht="31.5" customHeight="1" x14ac:dyDescent="0.25">
      <c r="A66" s="102" t="s">
        <v>75</v>
      </c>
      <c r="B66" s="103"/>
      <c r="C66" s="103"/>
      <c r="D66" s="103"/>
      <c r="E66" s="103"/>
      <c r="F66" s="103"/>
      <c r="G66" s="104"/>
      <c r="H66" s="36">
        <f>H65+H58+H49+H42</f>
        <v>0</v>
      </c>
    </row>
    <row r="67" spans="1:8" ht="34.5" customHeight="1" x14ac:dyDescent="0.25">
      <c r="A67" s="64" t="s">
        <v>107</v>
      </c>
      <c r="B67" s="115"/>
      <c r="C67" s="115"/>
      <c r="D67" s="115"/>
      <c r="E67" s="115"/>
      <c r="F67" s="116"/>
      <c r="G67" s="76"/>
      <c r="H67" s="34">
        <f>((H65+H58+H49+H42)*H25)/1000</f>
        <v>0</v>
      </c>
    </row>
    <row r="69" spans="1:8" ht="12.75" hidden="1" customHeight="1" x14ac:dyDescent="0.25"/>
    <row r="70" spans="1:8" ht="12.75" hidden="1" customHeight="1" x14ac:dyDescent="0.25"/>
    <row r="71" spans="1:8" ht="12.75" hidden="1" customHeight="1" x14ac:dyDescent="0.25"/>
    <row r="72" spans="1:8" ht="12.75" hidden="1" customHeight="1" x14ac:dyDescent="0.25"/>
    <row r="73" spans="1:8" ht="12.75" hidden="1" customHeight="1" x14ac:dyDescent="0.25"/>
    <row r="74" spans="1:8" ht="12.75" hidden="1" customHeight="1" x14ac:dyDescent="0.25"/>
    <row r="75" spans="1:8" ht="12.75" hidden="1" customHeight="1" x14ac:dyDescent="0.25"/>
    <row r="76" spans="1:8" ht="12.75" hidden="1" customHeight="1" x14ac:dyDescent="0.25"/>
  </sheetData>
  <sheetProtection password="D3BA" sheet="1" objects="1" scenarios="1" selectLockedCells="1"/>
  <mergeCells count="95">
    <mergeCell ref="A3:C3"/>
    <mergeCell ref="D3:H3"/>
    <mergeCell ref="A7:C7"/>
    <mergeCell ref="A8:C8"/>
    <mergeCell ref="A9:C9"/>
    <mergeCell ref="A12:C12"/>
    <mergeCell ref="D4:H4"/>
    <mergeCell ref="D5:H5"/>
    <mergeCell ref="D6:H6"/>
    <mergeCell ref="D7:H7"/>
    <mergeCell ref="D8:H8"/>
    <mergeCell ref="D9:H9"/>
    <mergeCell ref="D12:H12"/>
    <mergeCell ref="A4:C4"/>
    <mergeCell ref="A5:C5"/>
    <mergeCell ref="A6:C6"/>
    <mergeCell ref="A10:C10"/>
    <mergeCell ref="A11:C11"/>
    <mergeCell ref="D10:H10"/>
    <mergeCell ref="D11:H11"/>
    <mergeCell ref="A67:G67"/>
    <mergeCell ref="A42:G42"/>
    <mergeCell ref="A49:G49"/>
    <mergeCell ref="A58:G58"/>
    <mergeCell ref="F14:H14"/>
    <mergeCell ref="D48:E48"/>
    <mergeCell ref="A65:G65"/>
    <mergeCell ref="B53:C53"/>
    <mergeCell ref="B54:C54"/>
    <mergeCell ref="B55:C55"/>
    <mergeCell ref="B57:C57"/>
    <mergeCell ref="B63:C63"/>
    <mergeCell ref="D63:E63"/>
    <mergeCell ref="B64:C64"/>
    <mergeCell ref="B62:C62"/>
    <mergeCell ref="D60:E60"/>
    <mergeCell ref="B45:C45"/>
    <mergeCell ref="B46:C46"/>
    <mergeCell ref="B47:C47"/>
    <mergeCell ref="A22:B22"/>
    <mergeCell ref="A26:H26"/>
    <mergeCell ref="C27:H27"/>
    <mergeCell ref="C28:H28"/>
    <mergeCell ref="B35:C35"/>
    <mergeCell ref="D35:E35"/>
    <mergeCell ref="A34:D34"/>
    <mergeCell ref="E34:H34"/>
    <mergeCell ref="A2:H2"/>
    <mergeCell ref="A66:G66"/>
    <mergeCell ref="D62:E62"/>
    <mergeCell ref="B60:C60"/>
    <mergeCell ref="B61:C61"/>
    <mergeCell ref="D61:E61"/>
    <mergeCell ref="D55:E55"/>
    <mergeCell ref="A52:H52"/>
    <mergeCell ref="D64:E64"/>
    <mergeCell ref="D51:E51"/>
    <mergeCell ref="B51:C51"/>
    <mergeCell ref="B56:C56"/>
    <mergeCell ref="B44:C44"/>
    <mergeCell ref="A36:H36"/>
    <mergeCell ref="A43:H43"/>
    <mergeCell ref="B37:C37"/>
    <mergeCell ref="A59:H59"/>
    <mergeCell ref="D56:E56"/>
    <mergeCell ref="D57:E57"/>
    <mergeCell ref="A23:B23"/>
    <mergeCell ref="A24:B24"/>
    <mergeCell ref="C29:H29"/>
    <mergeCell ref="C30:H30"/>
    <mergeCell ref="C31:H31"/>
    <mergeCell ref="D53:E53"/>
    <mergeCell ref="D54:E54"/>
    <mergeCell ref="C33:H33"/>
    <mergeCell ref="C32:H32"/>
    <mergeCell ref="B48:C48"/>
    <mergeCell ref="D44:E44"/>
    <mergeCell ref="B38:C38"/>
    <mergeCell ref="B39:C39"/>
    <mergeCell ref="A13:H13"/>
    <mergeCell ref="A25:F25"/>
    <mergeCell ref="A50:D50"/>
    <mergeCell ref="E50:H50"/>
    <mergeCell ref="C14:E14"/>
    <mergeCell ref="A14:B15"/>
    <mergeCell ref="B40:C40"/>
    <mergeCell ref="D37:E37"/>
    <mergeCell ref="D38:E38"/>
    <mergeCell ref="D39:E39"/>
    <mergeCell ref="D40:E40"/>
    <mergeCell ref="B41:C41"/>
    <mergeCell ref="D41:E41"/>
    <mergeCell ref="D45:E45"/>
    <mergeCell ref="D46:E46"/>
    <mergeCell ref="D47:E47"/>
  </mergeCells>
  <phoneticPr fontId="1" type="noConversion"/>
  <printOptions horizontalCentered="1"/>
  <pageMargins left="0.70866141732283472" right="0.70866141732283472" top="0.74803149606299213" bottom="0.74803149606299213" header="0.31496062992125984" footer="0.31496062992125984"/>
  <pageSetup paperSize="9" fitToHeight="4" orientation="portrait" r:id="rId1"/>
  <headerFooter>
    <oddHeader>&amp;L&amp;"Arial,Gras"&amp;11WOHNHEIM&amp;C&amp;"Arial,Gras"&amp;12OLMIS&amp;R&amp;"Arial,Gras"&amp;P</oddHeader>
    <oddFooter>&amp;C&amp;9Version 2.0&amp;R&amp;9&amp;D</oddFooter>
  </headerFooter>
  <rowBreaks count="3" manualBreakCount="3">
    <brk id="25" max="9" man="1"/>
    <brk id="33" max="9" man="1"/>
    <brk id="49" max="9" man="1"/>
  </rowBreaks>
  <colBreaks count="1" manualBreakCount="1">
    <brk id="10" max="6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10" zoomScaleNormal="100" zoomScaleSheetLayoutView="90" workbookViewId="0">
      <selection activeCell="A17" sqref="A17:C17"/>
    </sheetView>
  </sheetViews>
  <sheetFormatPr baseColWidth="10" defaultColWidth="11.44140625" defaultRowHeight="13.2" x14ac:dyDescent="0.25"/>
  <cols>
    <col min="1" max="1" width="11.33203125" style="49" customWidth="1"/>
    <col min="2" max="2" width="21" style="49" customWidth="1"/>
    <col min="3" max="3" width="14.6640625" style="49" customWidth="1"/>
    <col min="4" max="4" width="18.88671875" style="49" customWidth="1"/>
    <col min="5" max="5" width="19.44140625" style="49" customWidth="1"/>
    <col min="6" max="6" width="0.6640625" style="49" hidden="1" customWidth="1"/>
    <col min="7" max="8" width="11.44140625" style="49" hidden="1" customWidth="1"/>
    <col min="9" max="16384" width="11.44140625" style="49"/>
  </cols>
  <sheetData>
    <row r="1" spans="1:8" ht="41.25" customHeight="1" x14ac:dyDescent="0.25">
      <c r="A1" s="133" t="s">
        <v>95</v>
      </c>
      <c r="B1" s="134"/>
      <c r="C1" s="134"/>
      <c r="D1" s="135"/>
      <c r="E1" s="136"/>
    </row>
    <row r="2" spans="1:8" ht="21.75" customHeight="1" x14ac:dyDescent="0.25">
      <c r="A2" s="137" t="s">
        <v>94</v>
      </c>
      <c r="B2" s="138"/>
      <c r="C2" s="139">
        <f>'OLMIS Wohnheim '!D4</f>
        <v>0</v>
      </c>
      <c r="D2" s="139"/>
      <c r="E2" s="140"/>
      <c r="F2" s="59"/>
      <c r="G2" s="59"/>
      <c r="H2" s="59"/>
    </row>
    <row r="3" spans="1:8" ht="26.25" customHeight="1" x14ac:dyDescent="0.25">
      <c r="A3" s="141" t="s">
        <v>17</v>
      </c>
      <c r="B3" s="141"/>
      <c r="C3" s="141"/>
      <c r="D3" s="58"/>
      <c r="E3" s="57">
        <f>'OLMIS Wohnheim '!H25</f>
        <v>0</v>
      </c>
    </row>
    <row r="4" spans="1:8" ht="47.25" customHeight="1" x14ac:dyDescent="0.25">
      <c r="A4" s="142" t="s">
        <v>107</v>
      </c>
      <c r="B4" s="142"/>
      <c r="C4" s="142"/>
      <c r="D4" s="143"/>
      <c r="E4" s="57">
        <f>'OLMIS Wohnheim '!H67</f>
        <v>0</v>
      </c>
    </row>
    <row r="5" spans="1:8" ht="69" customHeight="1" x14ac:dyDescent="0.25">
      <c r="A5" s="56" t="s">
        <v>93</v>
      </c>
      <c r="B5" s="56"/>
      <c r="C5" s="56"/>
      <c r="D5" s="55" t="s">
        <v>92</v>
      </c>
      <c r="E5" s="55" t="s">
        <v>91</v>
      </c>
    </row>
    <row r="6" spans="1:8" ht="16.5" customHeight="1" x14ac:dyDescent="0.25">
      <c r="A6" s="51"/>
      <c r="B6" s="51"/>
      <c r="C6" s="51"/>
      <c r="D6" s="54"/>
      <c r="E6" s="54"/>
    </row>
    <row r="7" spans="1:8" ht="15" x14ac:dyDescent="0.25">
      <c r="A7" s="144" t="s">
        <v>90</v>
      </c>
      <c r="B7" s="144"/>
      <c r="C7" s="144"/>
      <c r="D7" s="52">
        <f>'OLMIS Wohnheim '!H42</f>
        <v>0</v>
      </c>
      <c r="E7" s="50">
        <f>D7*E3/1000</f>
        <v>0</v>
      </c>
    </row>
    <row r="8" spans="1:8" ht="15" x14ac:dyDescent="0.25">
      <c r="A8" s="51"/>
      <c r="B8" s="51"/>
      <c r="C8" s="51"/>
      <c r="D8" s="52"/>
      <c r="E8" s="50"/>
    </row>
    <row r="9" spans="1:8" ht="15" x14ac:dyDescent="0.25">
      <c r="A9" s="144" t="s">
        <v>89</v>
      </c>
      <c r="B9" s="144"/>
      <c r="C9" s="144"/>
      <c r="D9" s="52">
        <f>'OLMIS Wohnheim '!H49</f>
        <v>0</v>
      </c>
      <c r="E9" s="50">
        <f>D9*E3/1000</f>
        <v>0</v>
      </c>
    </row>
    <row r="10" spans="1:8" ht="15" x14ac:dyDescent="0.25">
      <c r="A10" s="51"/>
      <c r="B10" s="53"/>
      <c r="C10" s="51"/>
      <c r="D10" s="52"/>
      <c r="E10" s="50"/>
    </row>
    <row r="11" spans="1:8" ht="15" x14ac:dyDescent="0.25">
      <c r="A11" s="144" t="s">
        <v>88</v>
      </c>
      <c r="B11" s="144"/>
      <c r="C11" s="144"/>
      <c r="D11" s="52">
        <f>'OLMIS Wohnheim '!H58</f>
        <v>0</v>
      </c>
      <c r="E11" s="50">
        <f>D11*E3/1000</f>
        <v>0</v>
      </c>
    </row>
    <row r="12" spans="1:8" ht="15" x14ac:dyDescent="0.25">
      <c r="A12" s="51"/>
      <c r="B12" s="51"/>
      <c r="C12" s="51"/>
      <c r="D12" s="52"/>
      <c r="E12" s="50"/>
    </row>
    <row r="13" spans="1:8" ht="15" x14ac:dyDescent="0.25">
      <c r="A13" s="144" t="s">
        <v>105</v>
      </c>
      <c r="B13" s="144"/>
      <c r="C13" s="144"/>
      <c r="D13" s="52">
        <f>'OLMIS Wohnheim '!H65</f>
        <v>0</v>
      </c>
      <c r="E13" s="50">
        <f>D13*E3/1000</f>
        <v>0</v>
      </c>
    </row>
    <row r="14" spans="1:8" ht="15" x14ac:dyDescent="0.25">
      <c r="A14" s="51"/>
      <c r="B14" s="51"/>
      <c r="C14" s="51"/>
      <c r="D14" s="52"/>
      <c r="E14" s="50"/>
    </row>
    <row r="15" spans="1:8" ht="31.5" customHeight="1" x14ac:dyDescent="0.25">
      <c r="A15" s="132" t="s">
        <v>96</v>
      </c>
      <c r="B15" s="132"/>
      <c r="C15" s="132"/>
      <c r="D15" s="52">
        <f>D7+D9+D11+D13</f>
        <v>0</v>
      </c>
      <c r="E15" s="50"/>
    </row>
    <row r="16" spans="1:8" ht="15" x14ac:dyDescent="0.25">
      <c r="A16" s="51"/>
      <c r="B16" s="51"/>
      <c r="C16" s="51"/>
      <c r="D16" s="51"/>
      <c r="E16" s="50"/>
    </row>
    <row r="17" spans="1:5" ht="30" customHeight="1" x14ac:dyDescent="0.25">
      <c r="A17" s="132" t="s">
        <v>76</v>
      </c>
      <c r="B17" s="132"/>
      <c r="C17" s="132"/>
      <c r="E17" s="50">
        <f>E7+E9+E11+E13</f>
        <v>0</v>
      </c>
    </row>
  </sheetData>
  <sheetProtection password="D3BA" sheet="1" objects="1" scenarios="1" selectLockedCells="1"/>
  <mergeCells count="11">
    <mergeCell ref="A17:C17"/>
    <mergeCell ref="A1:E1"/>
    <mergeCell ref="A2:B2"/>
    <mergeCell ref="C2:E2"/>
    <mergeCell ref="A3:C3"/>
    <mergeCell ref="A4:D4"/>
    <mergeCell ref="A7:C7"/>
    <mergeCell ref="A9:C9"/>
    <mergeCell ref="A11:C11"/>
    <mergeCell ref="A13:C13"/>
    <mergeCell ref="A15:C15"/>
  </mergeCells>
  <pageMargins left="0.84375" right="0.7" top="0.78740157499999996" bottom="0.78740157499999996" header="0.3" footer="0.3"/>
  <pageSetup paperSize="9" orientation="portrait" r:id="rId1"/>
  <headerFooter>
    <oddHeader>&amp;L&amp;"Arial,Gras"&amp;12WOHNHEIM&amp;C&amp;"Arial,Gras"&amp;12OLMIS&amp;R&amp;"Arial,Gras"&amp;12RECAP</oddHeader>
    <oddFooter>&amp;CVersion 2.0&amp;R&amp;D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OLMIS Wohnheim </vt:lpstr>
      <vt:lpstr>RECAP</vt:lpstr>
      <vt:lpstr>'OLMIS Wohnheim '!Druckbereich</vt:lpstr>
    </vt:vector>
  </TitlesOfParts>
  <Company>Fondation St-Louis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Bourquenoud</dc:creator>
  <cp:lastModifiedBy>Piller Andreas</cp:lastModifiedBy>
  <cp:lastPrinted>2011-08-25T12:45:36Z</cp:lastPrinted>
  <dcterms:created xsi:type="dcterms:W3CDTF">2005-02-28T06:38:01Z</dcterms:created>
  <dcterms:modified xsi:type="dcterms:W3CDTF">2019-01-31T06:18:14Z</dcterms:modified>
</cp:coreProperties>
</file>