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L:\SCOM\MCH2\18. Directives\Directives 02-08 pour formation 2020\"/>
    </mc:Choice>
  </mc:AlternateContent>
  <xr:revisionPtr revIDLastSave="0" documentId="13_ncr:1_{1B2A3523-1DD5-49E2-A2F1-C3BFD2ADC658}" xr6:coauthVersionLast="47" xr6:coauthVersionMax="47" xr10:uidLastSave="{00000000-0000-0000-0000-000000000000}"/>
  <bookViews>
    <workbookView xWindow="-120" yWindow="-120" windowWidth="29040" windowHeight="15720" xr2:uid="{00000000-000D-0000-FFFF-FFFF00000000}"/>
  </bookViews>
  <sheets>
    <sheet name="Verwendung der Datei" sheetId="3" r:id="rId1"/>
    <sheet name="FINANZKENNZAHLEN HRM2" sheetId="1" r:id="rId2"/>
    <sheet name="Zusammenzug Finanzkennzahlen" sheetId="2" r:id="rId3"/>
  </sheets>
  <externalReferences>
    <externalReference r:id="rId4"/>
  </externalReferences>
  <definedNames>
    <definedName name="_xlnm.Print_Titles" localSheetId="1">'FINANZKENNZAHLEN HRM2'!$1:$4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9" i="1" l="1"/>
  <c r="D120" i="1"/>
  <c r="D18" i="2"/>
  <c r="D16" i="2"/>
  <c r="D14" i="2"/>
  <c r="D12" i="2"/>
  <c r="D10" i="2"/>
  <c r="D8" i="2"/>
  <c r="D6" i="2"/>
  <c r="D4" i="2"/>
  <c r="D249" i="1"/>
  <c r="D248" i="1"/>
  <c r="D247" i="1"/>
  <c r="D246" i="1"/>
  <c r="D245" i="1"/>
  <c r="D244" i="1"/>
  <c r="D243" i="1"/>
  <c r="D242" i="1"/>
  <c r="D241" i="1"/>
  <c r="D240" i="1"/>
  <c r="D239" i="1"/>
  <c r="D250" i="1" s="1"/>
  <c r="D236" i="1"/>
  <c r="D235" i="1"/>
  <c r="D234" i="1"/>
  <c r="D233" i="1"/>
  <c r="D232" i="1"/>
  <c r="D231" i="1"/>
  <c r="D230" i="1"/>
  <c r="D229" i="1"/>
  <c r="D228" i="1"/>
  <c r="D227" i="1"/>
  <c r="D226" i="1"/>
  <c r="D225" i="1"/>
  <c r="D224" i="1"/>
  <c r="D223" i="1"/>
  <c r="D213" i="1"/>
  <c r="D208" i="1"/>
  <c r="D207" i="1"/>
  <c r="D206" i="1"/>
  <c r="D205" i="1"/>
  <c r="D192" i="1"/>
  <c r="D191" i="1"/>
  <c r="D190" i="1"/>
  <c r="D189" i="1"/>
  <c r="D188" i="1"/>
  <c r="D187" i="1"/>
  <c r="D186" i="1"/>
  <c r="D185" i="1"/>
  <c r="D184" i="1"/>
  <c r="D183" i="1"/>
  <c r="D182" i="1"/>
  <c r="D180" i="1"/>
  <c r="D139" i="1"/>
  <c r="D157" i="1"/>
  <c r="D159" i="1" s="1"/>
  <c r="D141" i="1"/>
  <c r="D140" i="1"/>
  <c r="D138" i="1"/>
  <c r="D137" i="1"/>
  <c r="D136" i="1"/>
  <c r="D135" i="1"/>
  <c r="D110" i="1"/>
  <c r="D122" i="1"/>
  <c r="D121" i="1"/>
  <c r="D119" i="1"/>
  <c r="D118" i="1"/>
  <c r="D117" i="1"/>
  <c r="D116" i="1"/>
  <c r="D115" i="1"/>
  <c r="D114" i="1"/>
  <c r="D113" i="1"/>
  <c r="D112" i="1"/>
  <c r="D92" i="1"/>
  <c r="D79" i="1"/>
  <c r="D51" i="1"/>
  <c r="D63" i="1" s="1"/>
  <c r="D42" i="1"/>
  <c r="D61" i="1"/>
  <c r="D64" i="1" s="1"/>
  <c r="D11" i="1"/>
  <c r="D15" i="1"/>
  <c r="D237" i="1" l="1"/>
  <c r="D252" i="1" s="1"/>
  <c r="D65" i="1"/>
  <c r="D67" i="1" s="1"/>
  <c r="D142" i="1"/>
  <c r="D94" i="1"/>
  <c r="D193" i="1"/>
  <c r="D195" i="1" s="1"/>
  <c r="D123" i="1"/>
  <c r="D125" i="1" s="1"/>
  <c r="D160" i="1"/>
  <c r="D161" i="1" s="1"/>
  <c r="D16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tc={4D36C8C7-1A5D-4552-B87C-8FD46956A3FE}</author>
  </authors>
  <commentList>
    <comment ref="A36" authorId="0" shapeId="0" xr:uid="{4D36C8C7-1A5D-4552-B87C-8FD46956A3F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 compte n'existe pas dans le plan comptable MCH2 du canton de Fribourg.</t>
      </text>
    </comment>
  </commentList>
</comments>
</file>

<file path=xl/sharedStrings.xml><?xml version="1.0" encoding="utf-8"?>
<sst xmlns="http://schemas.openxmlformats.org/spreadsheetml/2006/main" count="341" uniqueCount="132">
  <si>
    <t>-</t>
  </si>
  <si>
    <t>+</t>
  </si>
  <si>
    <t>FINANZKENNZAHLEN HRM2</t>
  </si>
  <si>
    <t>1. NETTOVERSCHULDUNGSQUOTIENT</t>
  </si>
  <si>
    <t>= Nettoschulden I</t>
  </si>
  <si>
    <t>Fiskalertrag</t>
  </si>
  <si>
    <t>(Nettoschulden I / Fiskalertrag)</t>
  </si>
  <si>
    <t>NETTOVERSCHULDUNGSQUOTIENT</t>
  </si>
  <si>
    <t>Bemerkungen:</t>
  </si>
  <si>
    <t>Richtwerte:</t>
  </si>
  <si>
    <t>&lt; 100% gut
100% – 150% genügend
&gt; 150% schlecht</t>
  </si>
  <si>
    <t>Diese Kennzahl gibt an, welcher Anteil der Fiskalerträge, bzw. wieviel Jahrestranchen erforderlich wären, um die Nettoschulden abzutragen.</t>
  </si>
  <si>
    <t>2. SELBSTFINANZIERUNGSGRAD</t>
  </si>
  <si>
    <t>= Selbstfinanzierung</t>
  </si>
  <si>
    <t>=Nettoinvestitionen</t>
  </si>
  <si>
    <t>(Selbstfinanzierung / Nettoinvestitionen)</t>
  </si>
  <si>
    <t>SELBSTFINANZIERUNGSGRAD</t>
  </si>
  <si>
    <t>Mittelfristig sollte der Selbstfinanzierungsgrad im Durchschnitt gegen 100% sein, wobei auch der Stand der aktuellen Verschuldung eine Rolle spielt. Je nach Konjunkturlage sollte der Selbstfinanzierungsgrad betragen:
Hochkonjunktur : &gt; 100%
Normalfall : 80 -100%
Abschwung : 50 – 80%</t>
  </si>
  <si>
    <t>Diese Kennzahl gibt an, welchen Anteil ihrer Nettoinvestitionen eine öffentliche Körperschaft aus eigenen Mitteln finanzieren kann.</t>
  </si>
  <si>
    <t>3. ZINSBELASTUNGSANTEIL</t>
  </si>
  <si>
    <t>= Nettozinsaufwand</t>
  </si>
  <si>
    <t>= Laufender Ertrag</t>
  </si>
  <si>
    <t>ZINSBELASTUNGSANTEIL</t>
  </si>
  <si>
    <t>(Nettozinsaufwand / Laufender Ertrag)</t>
  </si>
  <si>
    <t>0% – 4% gut
4% – 9% genügend
&gt; 9% schlecht</t>
  </si>
  <si>
    <t>Die Kennzahl sagt aus, welcher Anteil des „verfügbaren Einkommens“ durch den Zinsaufwand gebunden ist. Je tiefer der Wert, desto grösser der Handlungsspielraum.</t>
  </si>
  <si>
    <t>4. BRUTTOVERSCHULDUNGSANTEIL</t>
  </si>
  <si>
    <t>BRUTTOVERSCHULDUNGSANTEIL</t>
  </si>
  <si>
    <t>= Bruttoschulden</t>
  </si>
  <si>
    <t>(Bruttoschulden / Laufender Ertrag)</t>
  </si>
  <si>
    <t>&lt; 50% sehr gut
50% – 100% gut
100% – 150% mittel
150% – 200% schlecht
&gt; 200% kritisch</t>
  </si>
  <si>
    <t>5. INVESTITIONSANTEIL</t>
  </si>
  <si>
    <t>INVESTITIONSANTEIL</t>
  </si>
  <si>
    <t>= Bruttoinvestitionen</t>
  </si>
  <si>
    <t>Bruttoinvestitionen</t>
  </si>
  <si>
    <t>Gesamtausgaben</t>
  </si>
  <si>
    <t>= Laufende Ausgaben</t>
  </si>
  <si>
    <t>Laufende Ausgaben</t>
  </si>
  <si>
    <t>(Bruttoinvestitionen / Gesamtausgaben)</t>
  </si>
  <si>
    <t>&lt; 10% schwache Investitionstätigkeit
10% – 20% mittlere Investitionstätigkeit
20% – 30% starke Investitionstätigkeit
&gt; 40% sehr starke Investitionstätigkeit</t>
  </si>
  <si>
    <t>Zeigt die Aktivität im Bereich der Investitionen.</t>
  </si>
  <si>
    <t>6. KAPITALDIENSTANTEIL</t>
  </si>
  <si>
    <t>= Kapitaldienst</t>
  </si>
  <si>
    <t>(Kapitaldienst / Laufender Ertrag)</t>
  </si>
  <si>
    <t>KAPITALDIENSTANTEIL</t>
  </si>
  <si>
    <t>&lt; 5% geringe Belastung
5% – 15% tragbare Belastung
&gt; 15% hohe Belastung</t>
  </si>
  <si>
    <t>Mass für die Belastung des Haushaltes durch Kapitalkosten. Die Kennzahl gibt Auskunft darüber, wie stark der Laufende Ertrag durch den Zinsendienst und die Abschreibungen (=Kapitaldienst) belastet ist. Ein hoher Anteil weist auf einen enger werdenden finanziellen Spielraum hin.</t>
  </si>
  <si>
    <t>&lt; 0 CHF Nettovermögen
0 – 1‘000 CHF geringe Verschuldung
1‘001 – 2‘500 CHF mittlere Verschuldung
2‘501 – 5‘000 CHF hohe Verschuldung
&gt; 5'000 CHF sehr hohe Verschuldung</t>
  </si>
  <si>
    <t>Diese Kennzahl hat nur beschränkte Aussagekraft, da es eher auf die Finanzkraft der Einwohner und nicht auf ihre Anzahl ankommt.</t>
  </si>
  <si>
    <t>Ständige Wohnbevölkerung</t>
  </si>
  <si>
    <t>(Selbstfinanzierung / Laufender Ertrag)</t>
  </si>
  <si>
    <t>&gt; 20% gut
10% – 20% mittel
&lt; 10% schlecht</t>
  </si>
  <si>
    <t>Diese Kennzahl gibt an, welchen Anteil ihres Ertrages die öffentliche Körperschaft zur Finanzierung ihrer Investitionen aufwenden kann.</t>
  </si>
  <si>
    <t xml:space="preserve">Fremdkapital </t>
  </si>
  <si>
    <t>passivierte Investitionsbeiträge</t>
  </si>
  <si>
    <t>Finanzvermögen</t>
  </si>
  <si>
    <t>Darlehen</t>
  </si>
  <si>
    <t xml:space="preserve">Gesamtergebnis der Erfolgsrechnung </t>
  </si>
  <si>
    <t>Abschreibungen Verwaltungsvermögen</t>
  </si>
  <si>
    <t>Einlagen in Fonds und Spezialfinanzierungen</t>
  </si>
  <si>
    <t>Entnahmen aus Fonds und Spezialfinanzierungen</t>
  </si>
  <si>
    <t>Wertberichtigungen Darlehen VV</t>
  </si>
  <si>
    <t>Wertberichtigungen Beteiligungen VV</t>
  </si>
  <si>
    <t>Abschreibungen Investitionsbeiträge</t>
  </si>
  <si>
    <t>Auflösung passivierte Investitionsbeiträge</t>
  </si>
  <si>
    <t>Zusätzliche Abschreibungen</t>
  </si>
  <si>
    <t>Zusätzliche Abschreibungen Darlehen/Beteiligungen/Invest.beiträge</t>
  </si>
  <si>
    <t>Zusätzliche Auflösung passivierte Investitionsbeiträge</t>
  </si>
  <si>
    <t>Einlagen in das Eigenkapital</t>
  </si>
  <si>
    <t>Entnahmen aus dem Eigenkapital</t>
  </si>
  <si>
    <t>Aufwertungen VV</t>
  </si>
  <si>
    <t>Sachanlagen</t>
  </si>
  <si>
    <t>Investitionen auf Rechnung Dritter</t>
  </si>
  <si>
    <t>Immaterielle Anlagen</t>
  </si>
  <si>
    <t>Beteiligungen und Grundkapitalien</t>
  </si>
  <si>
    <t>Eigene Investitionsbeiträge</t>
  </si>
  <si>
    <t>Ausserordentliche Investitionen</t>
  </si>
  <si>
    <t>= Investitionseinnahmen</t>
  </si>
  <si>
    <t>Investitionseinnahmen</t>
  </si>
  <si>
    <t>Rückerstattungen</t>
  </si>
  <si>
    <t>Abgang immaterielle Anlagen</t>
  </si>
  <si>
    <t>Investitionsbeiträge für eigene Rechnung</t>
  </si>
  <si>
    <t>Rückzahlung von Darlehen</t>
  </si>
  <si>
    <t>Rückzahlung eigener Investitionsbeiträge</t>
  </si>
  <si>
    <t>Ausserordentliche Investitionseinnahmen</t>
  </si>
  <si>
    <t>Regalien und Konzessionen</t>
  </si>
  <si>
    <t>Entgelte</t>
  </si>
  <si>
    <t>Verschiedene Erträge</t>
  </si>
  <si>
    <t>Finanzertrag</t>
  </si>
  <si>
    <t>Transferertrag</t>
  </si>
  <si>
    <t>Ausserordentlicher Ertrag</t>
  </si>
  <si>
    <t>Zusätzliche Auflösung passivierter Investitionsbeiträge</t>
  </si>
  <si>
    <t>Entnahmen aus Aufwertungsreserve</t>
  </si>
  <si>
    <t>Zinsaufwand</t>
  </si>
  <si>
    <t>Zinsertrag</t>
  </si>
  <si>
    <t>Laufende Verbindlichkeiten</t>
  </si>
  <si>
    <t xml:space="preserve">Kurzfristige Finanzverbindlichkeiten </t>
  </si>
  <si>
    <t>derivative Finanzinstrumente</t>
  </si>
  <si>
    <t>Langfristige Finanzverbindlichkeiten</t>
  </si>
  <si>
    <t>Personalaufwand</t>
  </si>
  <si>
    <t>Sach- und übriger Betriebsaufwand</t>
  </si>
  <si>
    <t>Wertberichtigungen auf Forderungen</t>
  </si>
  <si>
    <t>Finanzaufwand</t>
  </si>
  <si>
    <t>Wertberichtigungen Anlagen FV</t>
  </si>
  <si>
    <t>Transferaufwand</t>
  </si>
  <si>
    <t>Ausserordentlicher Personalaufwand</t>
  </si>
  <si>
    <t>Ausserordentlicher Sach- und Betriebsaufwand</t>
  </si>
  <si>
    <t>Ausserordentlicher Finanzaufwand (liquiditätswirksam)</t>
  </si>
  <si>
    <t>Ausserordentlicher Transferaufwand</t>
  </si>
  <si>
    <t>Bitte die Zahlen in absoluten Werten eingeben (keine negativen Vorzeichen)</t>
  </si>
  <si>
    <t>7. NETTOSCHULDEN IN FRANKEN PRO EINWOHNER</t>
  </si>
  <si>
    <t>= Nettoschulden</t>
  </si>
  <si>
    <t>NETTOSCHULDEN PRO EINWOHNER</t>
  </si>
  <si>
    <t>(Nettoschulden / Ständige Wohnbevölkerung)</t>
  </si>
  <si>
    <t>8. SELBSTFINANZIERUNGSANTEIL</t>
  </si>
  <si>
    <t>Übertragung Sachanlagen in das Finanzvermögen</t>
  </si>
  <si>
    <t>Übertragung von Beteiligungen</t>
  </si>
  <si>
    <t>Grösse zur Beurteilung der Verschuldungssituation bzw. der Frage, ob die Verschuldung in einem angemessenen Verhältnis zu den erwirtschafteten Erträgen steht.</t>
  </si>
  <si>
    <t xml:space="preserve">SELBSTFINANZIERUNGSANTEIL </t>
  </si>
  <si>
    <t>Bemerkungen zu den Finanzkennzahlen HRM2 und zur Verwendung des Berechnungsblatts:</t>
  </si>
  <si>
    <t xml:space="preserve">- Die Richtwerte, die Auskunft über die Finanzlage der Körperschaft geben, sind jene die von der Konferenze der kantonalen Finanzdirektorinnen und -direktoren definiert wurden. Mit der Zeit und bei Bedarf werden sie an die kantonsspezifischen Eigenheiten angepasst. </t>
  </si>
  <si>
    <t xml:space="preserve">- Jeder Körperschaft berechnet die sie betreffenden Finanzkennzahlen selbst. Die im Handbuch der Konferenz der kantonalen Finanzdirektorinnen und -direktoren aufgeführten Definitionen und Berechnungen sind die einzige Referenz. </t>
  </si>
  <si>
    <t>- Die Werte der acht Finanzkennzahlen HRM2 sind Bestandteil des Anhangs zur Jahresrechnung und bilden Gegenstand der Prüfung der Jahresrechnung durch die externe Revisionsstelle.</t>
  </si>
  <si>
    <t>- Die Beträge sind in absoluten Zahlen einzugeben (keine Vorzeichen  + oder  -).</t>
  </si>
  <si>
    <t>- Die verwendeten Kontennummern für die Berechnungen und die Formeln der Finanzkennzahlen entsprechen der Definition der Konferenz der kantonalen Finanzdirektorinnen und -direktoren. Das Berechnungsblatt wurde auf der Grundlage des Handbuch HRM2 erstellt. Das Handbuch ist verfügbar unter https://www.srs-cspcp.ch/sites/default/files/pages/2021-01-01_handbuch_hrm2_-_2._auflage_5.pdf</t>
  </si>
  <si>
    <t xml:space="preserve">- Gewisse Konten des schweizerischen Kontenrahmens HRM2 wurden nicht in den Freiburger Kontenrahmen übernommen. Die Konten sind im Berechnungsblatt trotzdem aufgeführt, zur Information. Die entsprechenden Linien sind grau hinterlegt. Es sind keine Zahlen zu erfassen. </t>
  </si>
  <si>
    <t xml:space="preserve">- die Tabelle "Zusammenfassung Finanzkennzahlen" gibt einen Überblick über die acht Finanzkennzahlen HRM2. Die Werte werden automatisch vom Berechnungsblatt übernommen; eine Eingabe ist nicht notwendig. </t>
  </si>
  <si>
    <t xml:space="preserve">Aussergewöhnliche einmalige Steuererträge (Erbschafts- und Grundstücksgewinnsteuern u.a.) können die Aussagekraft der Kennzahl beeinträchtigen und ihre Auswirkungen sind bei der Interpretation der Finanzkennzahl und bei Vergleichen  zu berücksichtigen. </t>
  </si>
  <si>
    <t>- Die Registerkarte (Tabelle)  "Finanzkennzahlen" dient der Eingabe der Buchhaltungsdaten und der Berechnung der Finanzkennzahlen HRM2</t>
  </si>
  <si>
    <t>Anteil der Gemeinde an den Nettoschulden von interkommunalen Gemeindeverbänden</t>
  </si>
  <si>
    <t>Anteil der Gemeinde an Bruttoschulden von interkommunalen Gemeindeverbänden</t>
  </si>
  <si>
    <t>Anteil der Gemeinde an Nettoschulden von interkommunalen Gemeindeverbänden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</si>
</sst>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4" x14ac:knownFonts="1">
    <font>
      <sz val="11"/>
      <color theme="1"/>
      <name val="Calibri"/>
      <family val="2"/>
      <scheme val="minor"/>
    </font>
    <font>
      <sz val="11"/>
      <color theme="1"/>
      <name val="Calibri"/>
      <family val="2"/>
      <scheme val="minor"/>
    </font>
    <font>
      <b/>
      <sz val="20"/>
      <color theme="1"/>
      <name val="Arial Narrow"/>
      <family val="2"/>
    </font>
    <font>
      <sz val="11"/>
      <color theme="1"/>
      <name val="Arial Narrow"/>
      <family val="2"/>
    </font>
    <font>
      <b/>
      <sz val="14"/>
      <color theme="1"/>
      <name val="Arial Narrow"/>
      <family val="2"/>
    </font>
    <font>
      <i/>
      <sz val="11"/>
      <color theme="1"/>
      <name val="Arial Narrow"/>
      <family val="2"/>
    </font>
    <font>
      <b/>
      <sz val="11"/>
      <color theme="1"/>
      <name val="Arial Narrow"/>
      <family val="2"/>
    </font>
    <font>
      <sz val="11"/>
      <color theme="1"/>
      <name val="Arial"/>
      <family val="2"/>
    </font>
    <font>
      <sz val="14"/>
      <color theme="1"/>
      <name val="Arial Narrow"/>
      <family val="2"/>
    </font>
    <font>
      <sz val="14"/>
      <color theme="1"/>
      <name val="Arial"/>
      <family val="2"/>
    </font>
    <font>
      <sz val="11"/>
      <color theme="0" tint="-0.499984740745262"/>
      <name val="Arial Narrow"/>
      <family val="2"/>
    </font>
    <font>
      <b/>
      <sz val="11"/>
      <color theme="1"/>
      <name val="Arial"/>
      <family val="2"/>
    </font>
    <font>
      <sz val="11"/>
      <name val="Arial Narrow"/>
      <family val="2"/>
    </font>
    <font>
      <sz val="11"/>
      <color theme="0"/>
      <name val="Arial"/>
      <family val="2"/>
    </font>
  </fonts>
  <fills count="6">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0.14999847407452621"/>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0" fontId="7" fillId="0" borderId="0"/>
  </cellStyleXfs>
  <cellXfs count="50">
    <xf numFmtId="0" fontId="0" fillId="0" borderId="0" xfId="0"/>
    <xf numFmtId="0" fontId="3" fillId="0" borderId="0" xfId="0" applyFont="1"/>
    <xf numFmtId="0" fontId="4" fillId="0" borderId="0" xfId="0" applyFont="1" applyAlignment="1">
      <alignment vertical="center"/>
    </xf>
    <xf numFmtId="0" fontId="3" fillId="0" borderId="0" xfId="0" applyFont="1" applyAlignment="1">
      <alignment horizontal="center"/>
    </xf>
    <xf numFmtId="0" fontId="6" fillId="5" borderId="0" xfId="0" applyFont="1" applyFill="1"/>
    <xf numFmtId="0" fontId="3" fillId="5" borderId="0" xfId="0" applyFont="1" applyFill="1" applyAlignment="1">
      <alignment horizontal="center"/>
    </xf>
    <xf numFmtId="0" fontId="3" fillId="5" borderId="0" xfId="0" applyFont="1" applyFill="1"/>
    <xf numFmtId="164" fontId="3" fillId="3" borderId="0" xfId="2" applyFont="1" applyFill="1" applyBorder="1"/>
    <xf numFmtId="164" fontId="3" fillId="3" borderId="0" xfId="2" applyFont="1" applyFill="1"/>
    <xf numFmtId="0" fontId="6" fillId="0" borderId="0" xfId="0" quotePrefix="1" applyFont="1"/>
    <xf numFmtId="0" fontId="6" fillId="0" borderId="0" xfId="0" applyFont="1"/>
    <xf numFmtId="164" fontId="6" fillId="3" borderId="1" xfId="2" applyFont="1" applyFill="1" applyBorder="1"/>
    <xf numFmtId="10" fontId="6" fillId="4" borderId="1" xfId="1" applyNumberFormat="1" applyFont="1" applyFill="1" applyBorder="1"/>
    <xf numFmtId="0" fontId="6" fillId="0" borderId="0" xfId="0" applyFont="1" applyAlignment="1">
      <alignment vertical="top"/>
    </xf>
    <xf numFmtId="0" fontId="3" fillId="0" borderId="0" xfId="0" applyFont="1" applyAlignment="1">
      <alignment vertical="top" wrapText="1"/>
    </xf>
    <xf numFmtId="0" fontId="3" fillId="0" borderId="0" xfId="0" applyFont="1" applyAlignment="1">
      <alignment wrapText="1"/>
    </xf>
    <xf numFmtId="164" fontId="6" fillId="2" borderId="1" xfId="2" applyFont="1" applyFill="1" applyBorder="1"/>
    <xf numFmtId="0" fontId="3" fillId="0" borderId="0" xfId="0" applyFont="1" applyAlignment="1">
      <alignment horizontal="left" vertical="center" wrapText="1"/>
    </xf>
    <xf numFmtId="164" fontId="3" fillId="0" borderId="0" xfId="2" applyFont="1"/>
    <xf numFmtId="0" fontId="7" fillId="0" borderId="0" xfId="3"/>
    <xf numFmtId="0" fontId="9" fillId="0" borderId="0" xfId="3" applyFont="1" applyAlignment="1">
      <alignment vertical="center"/>
    </xf>
    <xf numFmtId="0" fontId="10" fillId="5" borderId="0" xfId="0" applyFont="1" applyFill="1"/>
    <xf numFmtId="0" fontId="10" fillId="5" borderId="0" xfId="0" applyFont="1" applyFill="1" applyAlignment="1">
      <alignment horizontal="center"/>
    </xf>
    <xf numFmtId="0" fontId="2" fillId="0" borderId="0" xfId="3" applyFont="1" applyAlignment="1">
      <alignment horizontal="center" vertical="center"/>
    </xf>
    <xf numFmtId="0" fontId="3" fillId="0" borderId="0" xfId="3" applyFont="1"/>
    <xf numFmtId="0" fontId="11" fillId="0" borderId="0" xfId="3" applyFont="1"/>
    <xf numFmtId="0" fontId="7" fillId="0" borderId="0" xfId="3" quotePrefix="1" applyAlignment="1">
      <alignment horizontal="left" vertical="top" wrapText="1"/>
    </xf>
    <xf numFmtId="0" fontId="13" fillId="0" borderId="0" xfId="3" applyFont="1"/>
    <xf numFmtId="3" fontId="6" fillId="4" borderId="1" xfId="0" applyNumberFormat="1" applyFont="1" applyFill="1" applyBorder="1"/>
    <xf numFmtId="0" fontId="4" fillId="3" borderId="0" xfId="3" applyFont="1" applyFill="1" applyAlignment="1">
      <alignment vertical="center"/>
    </xf>
    <xf numFmtId="0" fontId="8" fillId="3" borderId="0" xfId="3" applyFont="1" applyFill="1" applyAlignment="1">
      <alignment horizontal="center" vertical="center"/>
    </xf>
    <xf numFmtId="0" fontId="8" fillId="3" borderId="0" xfId="3" applyFont="1" applyFill="1" applyAlignment="1">
      <alignment vertical="center"/>
    </xf>
    <xf numFmtId="10" fontId="4" fillId="3" borderId="1" xfId="3" applyNumberFormat="1" applyFont="1" applyFill="1" applyBorder="1" applyAlignment="1">
      <alignment vertical="center"/>
    </xf>
    <xf numFmtId="3" fontId="4" fillId="3" borderId="1" xfId="3" applyNumberFormat="1" applyFont="1" applyFill="1" applyBorder="1" applyAlignment="1">
      <alignment vertical="center"/>
    </xf>
    <xf numFmtId="164" fontId="3" fillId="2" borderId="1" xfId="2" applyFont="1" applyFill="1" applyBorder="1"/>
    <xf numFmtId="0" fontId="2" fillId="2" borderId="5" xfId="3" applyFont="1" applyFill="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0" borderId="0" xfId="0" applyFont="1" applyAlignment="1">
      <alignment horizontal="center" vertical="center"/>
    </xf>
    <xf numFmtId="0" fontId="12" fillId="0" borderId="0" xfId="0" applyFont="1" applyAlignment="1">
      <alignment horizontal="left" vertical="top" wrapText="1"/>
    </xf>
    <xf numFmtId="0" fontId="3" fillId="0" borderId="0" xfId="0" applyFont="1" applyAlignment="1">
      <alignment horizontal="left" vertical="center" wrapText="1"/>
    </xf>
    <xf numFmtId="0" fontId="4" fillId="0" borderId="0" xfId="3" applyFont="1" applyAlignment="1">
      <alignment horizontal="center" vertical="center"/>
    </xf>
    <xf numFmtId="0" fontId="3" fillId="0" borderId="0" xfId="3" applyFont="1" applyAlignment="1">
      <alignment horizontal="center"/>
    </xf>
  </cellXfs>
  <cellStyles count="4">
    <cellStyle name="Milliers" xfId="2" builtinId="3"/>
    <cellStyle name="Normal" xfId="0" builtinId="0"/>
    <cellStyle name="Normal 2" xfId="3" xr:uid="{78101380-C962-41FD-9A06-B84F9A1A39D1}"/>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OM/MCH2/18.%20Directives/Tableaux%20et%20Annexes/ANNEXE_6_Indicateurs%20financiers_F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tilisation du fichier"/>
      <sheetName val="Calcul des indicateurs"/>
      <sheetName val="Synthèse des indicateurs"/>
    </sheetNames>
    <sheetDataSet>
      <sheetData sheetId="0"/>
      <sheetData sheetId="1">
        <row r="15">
          <cell r="D15" t="e">
            <v>#DIV/0!</v>
          </cell>
        </row>
        <row r="67">
          <cell r="D67" t="e">
            <v>#DIV/0!</v>
          </cell>
        </row>
        <row r="94">
          <cell r="D94" t="e">
            <v>#DIV/0!</v>
          </cell>
        </row>
        <row r="125">
          <cell r="D125" t="e">
            <v>#DIV/0!</v>
          </cell>
        </row>
        <row r="163">
          <cell r="D163" t="e">
            <v>#DIV/0!</v>
          </cell>
        </row>
        <row r="195">
          <cell r="D195" t="e">
            <v>#DIV/0!</v>
          </cell>
        </row>
        <row r="213">
          <cell r="D213" t="e">
            <v>#DIV/0!</v>
          </cell>
        </row>
        <row r="252">
          <cell r="D252" t="e">
            <v>#DIV/0!</v>
          </cell>
        </row>
      </sheetData>
      <sheetData sheetId="2"/>
    </sheetDataSet>
  </externalBook>
</externalLink>
</file>

<file path=xl/persons/person.xml><?xml version="1.0" encoding="utf-8"?>
<personList xmlns="http://schemas.microsoft.com/office/spreadsheetml/2018/threadedcomments" xmlns:x="http://schemas.openxmlformats.org/spreadsheetml/2006/main">
  <person displayName="Levrat Nicolas" id="{6FFA8037-EEB8-4930-AB38-1FEBA2306612}" userId="S::Nicolas.Levrat@fr.ch::b0315b9a-1d23-4a50-a932-032bca59542a"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36" dT="2021-05-21T11:01:38.62" personId="{6FFA8037-EEB8-4930-AB38-1FEBA2306612}" id="{4D36C8C7-1A5D-4552-B87C-8FD46956A3FE}">
    <text>Ce compte n'existe pas dans le plan comptable MCH2 du canton de Fribourg.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5E81C-AE4D-4B3F-8846-050934800B06}">
  <dimension ref="A1:D12"/>
  <sheetViews>
    <sheetView showGridLines="0" tabSelected="1" zoomScaleNormal="100" workbookViewId="0"/>
  </sheetViews>
  <sheetFormatPr baseColWidth="10" defaultRowHeight="14.25" x14ac:dyDescent="0.2"/>
  <cols>
    <col min="1" max="1" width="131.28515625" style="19" customWidth="1"/>
    <col min="2" max="4" width="31.42578125" style="19" customWidth="1"/>
    <col min="5" max="16384" width="11.42578125" style="19"/>
  </cols>
  <sheetData>
    <row r="1" spans="1:4" s="24" customFormat="1" ht="23.25" customHeight="1" x14ac:dyDescent="0.3">
      <c r="A1" s="35" t="s">
        <v>2</v>
      </c>
      <c r="B1" s="23"/>
      <c r="C1" s="23"/>
      <c r="D1" s="23"/>
    </row>
    <row r="2" spans="1:4" ht="52.5" customHeight="1" x14ac:dyDescent="0.2"/>
    <row r="3" spans="1:4" ht="15" x14ac:dyDescent="0.25">
      <c r="A3" s="25" t="s">
        <v>119</v>
      </c>
    </row>
    <row r="5" spans="1:4" ht="28.5" x14ac:dyDescent="0.2">
      <c r="A5" s="26" t="s">
        <v>128</v>
      </c>
    </row>
    <row r="6" spans="1:4" ht="24" customHeight="1" x14ac:dyDescent="0.2">
      <c r="A6" s="26" t="s">
        <v>123</v>
      </c>
    </row>
    <row r="7" spans="1:4" ht="57" x14ac:dyDescent="0.2">
      <c r="A7" s="26" t="s">
        <v>124</v>
      </c>
    </row>
    <row r="8" spans="1:4" ht="35.25" customHeight="1" x14ac:dyDescent="0.2">
      <c r="A8" s="26" t="s">
        <v>125</v>
      </c>
    </row>
    <row r="9" spans="1:4" ht="53.25" customHeight="1" x14ac:dyDescent="0.2">
      <c r="A9" s="26" t="s">
        <v>120</v>
      </c>
    </row>
    <row r="10" spans="1:4" ht="36.75" customHeight="1" x14ac:dyDescent="0.2">
      <c r="A10" s="26" t="s">
        <v>126</v>
      </c>
    </row>
    <row r="11" spans="1:4" ht="36.75" customHeight="1" x14ac:dyDescent="0.2">
      <c r="A11" s="26" t="s">
        <v>121</v>
      </c>
    </row>
    <row r="12" spans="1:4" ht="36" customHeight="1" x14ac:dyDescent="0.2">
      <c r="A12" s="26" t="s">
        <v>122</v>
      </c>
    </row>
  </sheetData>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58"/>
  <sheetViews>
    <sheetView showGridLines="0" zoomScaleNormal="100" workbookViewId="0">
      <pane ySplit="4" topLeftCell="A5" activePane="bottomLeft" state="frozen"/>
      <selection pane="bottomLeft" activeCell="D15" sqref="D15"/>
    </sheetView>
  </sheetViews>
  <sheetFormatPr baseColWidth="10" defaultRowHeight="16.5" x14ac:dyDescent="0.3"/>
  <cols>
    <col min="1" max="1" width="79.140625" style="1" bestFit="1" customWidth="1"/>
    <col min="2" max="2" width="7.28515625" style="3" customWidth="1"/>
    <col min="3" max="3" width="11.42578125" style="1"/>
    <col min="4" max="4" width="13.85546875" style="1" customWidth="1"/>
    <col min="5" max="16384" width="11.42578125" style="1"/>
  </cols>
  <sheetData>
    <row r="1" spans="1:4" ht="23.25" customHeight="1" x14ac:dyDescent="0.3">
      <c r="A1" s="42" t="s">
        <v>2</v>
      </c>
      <c r="B1" s="43"/>
      <c r="C1" s="43"/>
      <c r="D1" s="44"/>
    </row>
    <row r="2" spans="1:4" ht="8.25" customHeight="1" x14ac:dyDescent="0.3">
      <c r="A2" s="2"/>
    </row>
    <row r="3" spans="1:4" ht="16.5" customHeight="1" x14ac:dyDescent="0.3">
      <c r="A3" s="45" t="s">
        <v>109</v>
      </c>
      <c r="B3" s="45"/>
      <c r="C3" s="45"/>
      <c r="D3" s="45"/>
    </row>
    <row r="4" spans="1:4" ht="8.25" customHeight="1" x14ac:dyDescent="0.3"/>
    <row r="5" spans="1:4" x14ac:dyDescent="0.3">
      <c r="A5" s="4" t="s">
        <v>3</v>
      </c>
      <c r="B5" s="5"/>
      <c r="C5" s="6"/>
      <c r="D5" s="6"/>
    </row>
    <row r="7" spans="1:4" x14ac:dyDescent="0.3">
      <c r="A7" s="1" t="s">
        <v>53</v>
      </c>
      <c r="C7" s="1">
        <v>20</v>
      </c>
      <c r="D7" s="7"/>
    </row>
    <row r="8" spans="1:4" x14ac:dyDescent="0.3">
      <c r="A8" s="1" t="s">
        <v>131</v>
      </c>
      <c r="B8" s="3" t="s">
        <v>1</v>
      </c>
      <c r="D8" s="7"/>
    </row>
    <row r="9" spans="1:4" x14ac:dyDescent="0.3">
      <c r="A9" s="1" t="s">
        <v>54</v>
      </c>
      <c r="B9" s="3" t="s">
        <v>0</v>
      </c>
      <c r="C9" s="1">
        <v>2068</v>
      </c>
      <c r="D9" s="7"/>
    </row>
    <row r="10" spans="1:4" ht="17.25" thickBot="1" x14ac:dyDescent="0.35">
      <c r="A10" s="1" t="s">
        <v>55</v>
      </c>
      <c r="B10" s="3" t="s">
        <v>0</v>
      </c>
      <c r="C10" s="1">
        <v>10</v>
      </c>
      <c r="D10" s="8"/>
    </row>
    <row r="11" spans="1:4" ht="17.25" thickBot="1" x14ac:dyDescent="0.35">
      <c r="A11" s="9" t="s">
        <v>4</v>
      </c>
      <c r="D11" s="16">
        <f>+D7+D8-D9-D10</f>
        <v>0</v>
      </c>
    </row>
    <row r="12" spans="1:4" ht="17.25" thickBot="1" x14ac:dyDescent="0.35"/>
    <row r="13" spans="1:4" ht="17.25" thickBot="1" x14ac:dyDescent="0.35">
      <c r="A13" s="10" t="s">
        <v>5</v>
      </c>
      <c r="C13" s="1">
        <v>40</v>
      </c>
      <c r="D13" s="16"/>
    </row>
    <row r="14" spans="1:4" ht="17.25" thickBot="1" x14ac:dyDescent="0.35"/>
    <row r="15" spans="1:4" ht="17.25" thickBot="1" x14ac:dyDescent="0.35">
      <c r="A15" s="9" t="s">
        <v>7</v>
      </c>
      <c r="D15" s="12" t="e">
        <f>D11/D13</f>
        <v>#DIV/0!</v>
      </c>
    </row>
    <row r="16" spans="1:4" x14ac:dyDescent="0.3">
      <c r="A16" s="1" t="s">
        <v>6</v>
      </c>
    </row>
    <row r="18" spans="1:4" ht="15.75" customHeight="1" x14ac:dyDescent="0.3">
      <c r="A18" s="10" t="s">
        <v>8</v>
      </c>
    </row>
    <row r="19" spans="1:4" ht="44.25" customHeight="1" x14ac:dyDescent="0.3">
      <c r="A19" s="46" t="s">
        <v>127</v>
      </c>
      <c r="B19" s="46"/>
      <c r="C19" s="46"/>
      <c r="D19" s="46"/>
    </row>
    <row r="21" spans="1:4" ht="16.5" customHeight="1" x14ac:dyDescent="0.3">
      <c r="A21" s="13" t="s">
        <v>9</v>
      </c>
      <c r="B21" s="14"/>
      <c r="C21" s="14"/>
      <c r="D21" s="14"/>
    </row>
    <row r="22" spans="1:4" ht="49.5" x14ac:dyDescent="0.3">
      <c r="A22" s="15" t="s">
        <v>10</v>
      </c>
    </row>
    <row r="23" spans="1:4" ht="17.25" thickBot="1" x14ac:dyDescent="0.35"/>
    <row r="24" spans="1:4" ht="36" customHeight="1" thickBot="1" x14ac:dyDescent="0.35">
      <c r="A24" s="36" t="s">
        <v>11</v>
      </c>
      <c r="B24" s="37"/>
      <c r="C24" s="37"/>
      <c r="D24" s="38"/>
    </row>
    <row r="26" spans="1:4" x14ac:dyDescent="0.3">
      <c r="A26" s="4" t="s">
        <v>12</v>
      </c>
      <c r="B26" s="5"/>
      <c r="C26" s="6"/>
      <c r="D26" s="6"/>
    </row>
    <row r="28" spans="1:4" x14ac:dyDescent="0.3">
      <c r="A28" s="1" t="s">
        <v>57</v>
      </c>
      <c r="D28" s="8"/>
    </row>
    <row r="29" spans="1:4" x14ac:dyDescent="0.3">
      <c r="A29" s="1" t="s">
        <v>58</v>
      </c>
      <c r="B29" s="3" t="s">
        <v>1</v>
      </c>
      <c r="C29" s="1">
        <v>33</v>
      </c>
      <c r="D29" s="8"/>
    </row>
    <row r="30" spans="1:4" x14ac:dyDescent="0.3">
      <c r="A30" s="1" t="s">
        <v>59</v>
      </c>
      <c r="B30" s="3" t="s">
        <v>1</v>
      </c>
      <c r="C30" s="1">
        <v>35</v>
      </c>
      <c r="D30" s="8"/>
    </row>
    <row r="31" spans="1:4" x14ac:dyDescent="0.3">
      <c r="A31" s="1" t="s">
        <v>60</v>
      </c>
      <c r="B31" s="3" t="s">
        <v>0</v>
      </c>
      <c r="C31" s="1">
        <v>45</v>
      </c>
      <c r="D31" s="8"/>
    </row>
    <row r="32" spans="1:4" x14ac:dyDescent="0.3">
      <c r="A32" s="1" t="s">
        <v>61</v>
      </c>
      <c r="B32" s="3" t="s">
        <v>1</v>
      </c>
      <c r="C32" s="1">
        <v>364</v>
      </c>
      <c r="D32" s="8"/>
    </row>
    <row r="33" spans="1:4" x14ac:dyDescent="0.3">
      <c r="A33" s="1" t="s">
        <v>62</v>
      </c>
      <c r="B33" s="3" t="s">
        <v>1</v>
      </c>
      <c r="C33" s="1">
        <v>365</v>
      </c>
      <c r="D33" s="8"/>
    </row>
    <row r="34" spans="1:4" x14ac:dyDescent="0.3">
      <c r="A34" s="1" t="s">
        <v>63</v>
      </c>
      <c r="B34" s="3" t="s">
        <v>1</v>
      </c>
      <c r="C34" s="1">
        <v>366</v>
      </c>
      <c r="D34" s="8"/>
    </row>
    <row r="35" spans="1:4" x14ac:dyDescent="0.3">
      <c r="A35" s="1" t="s">
        <v>64</v>
      </c>
      <c r="B35" s="3" t="s">
        <v>0</v>
      </c>
      <c r="C35" s="1">
        <v>466</v>
      </c>
      <c r="D35" s="8"/>
    </row>
    <row r="36" spans="1:4" x14ac:dyDescent="0.3">
      <c r="A36" s="21" t="s">
        <v>65</v>
      </c>
      <c r="B36" s="22" t="s">
        <v>1</v>
      </c>
      <c r="C36" s="21">
        <v>383</v>
      </c>
      <c r="D36" s="8">
        <v>0</v>
      </c>
    </row>
    <row r="37" spans="1:4" x14ac:dyDescent="0.3">
      <c r="A37" s="21" t="s">
        <v>66</v>
      </c>
      <c r="B37" s="22" t="s">
        <v>1</v>
      </c>
      <c r="C37" s="21">
        <v>387</v>
      </c>
      <c r="D37" s="8">
        <v>0</v>
      </c>
    </row>
    <row r="38" spans="1:4" x14ac:dyDescent="0.3">
      <c r="A38" s="21" t="s">
        <v>67</v>
      </c>
      <c r="B38" s="22" t="s">
        <v>0</v>
      </c>
      <c r="C38" s="21">
        <v>487</v>
      </c>
      <c r="D38" s="8">
        <v>0</v>
      </c>
    </row>
    <row r="39" spans="1:4" x14ac:dyDescent="0.3">
      <c r="A39" s="1" t="s">
        <v>68</v>
      </c>
      <c r="B39" s="3" t="s">
        <v>1</v>
      </c>
      <c r="C39" s="1">
        <v>389</v>
      </c>
      <c r="D39" s="8"/>
    </row>
    <row r="40" spans="1:4" x14ac:dyDescent="0.3">
      <c r="A40" s="1" t="s">
        <v>69</v>
      </c>
      <c r="B40" s="3" t="s">
        <v>0</v>
      </c>
      <c r="C40" s="1">
        <v>489</v>
      </c>
      <c r="D40" s="8"/>
    </row>
    <row r="41" spans="1:4" ht="17.25" thickBot="1" x14ac:dyDescent="0.35">
      <c r="A41" s="1" t="s">
        <v>70</v>
      </c>
      <c r="B41" s="3" t="s">
        <v>0</v>
      </c>
      <c r="C41" s="1">
        <v>4490</v>
      </c>
      <c r="D41" s="8"/>
    </row>
    <row r="42" spans="1:4" ht="17.25" thickBot="1" x14ac:dyDescent="0.35">
      <c r="A42" s="9" t="s">
        <v>13</v>
      </c>
      <c r="D42" s="16">
        <f>+D28+D29+D30-D31+D32+D33+D34-D35+D36+D37-D38+D39-D40-D41</f>
        <v>0</v>
      </c>
    </row>
    <row r="44" spans="1:4" x14ac:dyDescent="0.3">
      <c r="A44" s="1" t="s">
        <v>71</v>
      </c>
      <c r="C44" s="1">
        <v>50</v>
      </c>
      <c r="D44" s="8"/>
    </row>
    <row r="45" spans="1:4" x14ac:dyDescent="0.3">
      <c r="A45" s="1" t="s">
        <v>72</v>
      </c>
      <c r="B45" s="3" t="s">
        <v>1</v>
      </c>
      <c r="C45" s="1">
        <v>51</v>
      </c>
      <c r="D45" s="8"/>
    </row>
    <row r="46" spans="1:4" x14ac:dyDescent="0.3">
      <c r="A46" s="1" t="s">
        <v>73</v>
      </c>
      <c r="B46" s="3" t="s">
        <v>1</v>
      </c>
      <c r="C46" s="1">
        <v>52</v>
      </c>
      <c r="D46" s="8"/>
    </row>
    <row r="47" spans="1:4" x14ac:dyDescent="0.3">
      <c r="A47" s="1" t="s">
        <v>56</v>
      </c>
      <c r="B47" s="3" t="s">
        <v>1</v>
      </c>
      <c r="C47" s="1">
        <v>54</v>
      </c>
      <c r="D47" s="8"/>
    </row>
    <row r="48" spans="1:4" x14ac:dyDescent="0.3">
      <c r="A48" s="1" t="s">
        <v>74</v>
      </c>
      <c r="B48" s="3" t="s">
        <v>1</v>
      </c>
      <c r="C48" s="1">
        <v>55</v>
      </c>
      <c r="D48" s="8"/>
    </row>
    <row r="49" spans="1:4" x14ac:dyDescent="0.3">
      <c r="A49" s="1" t="s">
        <v>75</v>
      </c>
      <c r="B49" s="3" t="s">
        <v>1</v>
      </c>
      <c r="C49" s="1">
        <v>56</v>
      </c>
      <c r="D49" s="8"/>
    </row>
    <row r="50" spans="1:4" ht="17.25" thickBot="1" x14ac:dyDescent="0.35">
      <c r="A50" s="1" t="s">
        <v>76</v>
      </c>
      <c r="B50" s="3" t="s">
        <v>1</v>
      </c>
      <c r="C50" s="1">
        <v>58</v>
      </c>
      <c r="D50" s="8"/>
    </row>
    <row r="51" spans="1:4" ht="17.25" thickBot="1" x14ac:dyDescent="0.35">
      <c r="A51" s="9" t="s">
        <v>33</v>
      </c>
      <c r="D51" s="11">
        <f>D44+D45+D46+D47+D48+D49+D50</f>
        <v>0</v>
      </c>
    </row>
    <row r="53" spans="1:4" x14ac:dyDescent="0.3">
      <c r="A53" s="1" t="s">
        <v>115</v>
      </c>
      <c r="C53" s="1">
        <v>60</v>
      </c>
      <c r="D53" s="8"/>
    </row>
    <row r="54" spans="1:4" x14ac:dyDescent="0.3">
      <c r="A54" s="1" t="s">
        <v>79</v>
      </c>
      <c r="B54" s="3" t="s">
        <v>1</v>
      </c>
      <c r="C54" s="1">
        <v>61</v>
      </c>
      <c r="D54" s="8"/>
    </row>
    <row r="55" spans="1:4" x14ac:dyDescent="0.3">
      <c r="A55" s="1" t="s">
        <v>80</v>
      </c>
      <c r="B55" s="3" t="s">
        <v>1</v>
      </c>
      <c r="C55" s="1">
        <v>62</v>
      </c>
      <c r="D55" s="8"/>
    </row>
    <row r="56" spans="1:4" x14ac:dyDescent="0.3">
      <c r="A56" s="1" t="s">
        <v>81</v>
      </c>
      <c r="B56" s="3" t="s">
        <v>1</v>
      </c>
      <c r="C56" s="1">
        <v>63</v>
      </c>
      <c r="D56" s="8"/>
    </row>
    <row r="57" spans="1:4" x14ac:dyDescent="0.3">
      <c r="A57" s="1" t="s">
        <v>82</v>
      </c>
      <c r="B57" s="3" t="s">
        <v>1</v>
      </c>
      <c r="C57" s="1">
        <v>64</v>
      </c>
      <c r="D57" s="8"/>
    </row>
    <row r="58" spans="1:4" x14ac:dyDescent="0.3">
      <c r="A58" s="1" t="s">
        <v>116</v>
      </c>
      <c r="B58" s="3" t="s">
        <v>1</v>
      </c>
      <c r="C58" s="1">
        <v>65</v>
      </c>
      <c r="D58" s="8"/>
    </row>
    <row r="59" spans="1:4" x14ac:dyDescent="0.3">
      <c r="A59" s="1" t="s">
        <v>83</v>
      </c>
      <c r="B59" s="3" t="s">
        <v>1</v>
      </c>
      <c r="C59" s="1">
        <v>66</v>
      </c>
      <c r="D59" s="8"/>
    </row>
    <row r="60" spans="1:4" ht="17.25" thickBot="1" x14ac:dyDescent="0.35">
      <c r="A60" s="1" t="s">
        <v>84</v>
      </c>
      <c r="B60" s="3" t="s">
        <v>1</v>
      </c>
      <c r="C60" s="1">
        <v>68</v>
      </c>
      <c r="D60" s="8"/>
    </row>
    <row r="61" spans="1:4" ht="17.25" thickBot="1" x14ac:dyDescent="0.35">
      <c r="A61" s="9" t="s">
        <v>77</v>
      </c>
      <c r="D61" s="11">
        <f>D53+D54+D55+D56+D57+D58+D59+D60</f>
        <v>0</v>
      </c>
    </row>
    <row r="63" spans="1:4" x14ac:dyDescent="0.3">
      <c r="A63" s="1" t="s">
        <v>34</v>
      </c>
      <c r="D63" s="8">
        <f>+D51</f>
        <v>0</v>
      </c>
    </row>
    <row r="64" spans="1:4" ht="17.25" thickBot="1" x14ac:dyDescent="0.35">
      <c r="A64" s="1" t="s">
        <v>78</v>
      </c>
      <c r="B64" s="3" t="s">
        <v>0</v>
      </c>
      <c r="D64" s="8">
        <f>+D61</f>
        <v>0</v>
      </c>
    </row>
    <row r="65" spans="1:4" ht="17.25" thickBot="1" x14ac:dyDescent="0.35">
      <c r="A65" s="9" t="s">
        <v>14</v>
      </c>
      <c r="D65" s="16">
        <f>+D63-D64</f>
        <v>0</v>
      </c>
    </row>
    <row r="66" spans="1:4" ht="17.25" thickBot="1" x14ac:dyDescent="0.35"/>
    <row r="67" spans="1:4" ht="17.25" thickBot="1" x14ac:dyDescent="0.35">
      <c r="A67" s="10" t="s">
        <v>16</v>
      </c>
      <c r="D67" s="12" t="e">
        <f>D42/D65</f>
        <v>#DIV/0!</v>
      </c>
    </row>
    <row r="68" spans="1:4" x14ac:dyDescent="0.3">
      <c r="A68" s="1" t="s">
        <v>15</v>
      </c>
    </row>
    <row r="70" spans="1:4" x14ac:dyDescent="0.3">
      <c r="A70" s="13" t="s">
        <v>9</v>
      </c>
    </row>
    <row r="71" spans="1:4" ht="83.25" customHeight="1" x14ac:dyDescent="0.3">
      <c r="A71" s="47" t="s">
        <v>17</v>
      </c>
      <c r="B71" s="47"/>
      <c r="C71" s="47"/>
      <c r="D71" s="47"/>
    </row>
    <row r="72" spans="1:4" ht="16.5" customHeight="1" thickBot="1" x14ac:dyDescent="0.35">
      <c r="A72" s="17"/>
      <c r="B72" s="17"/>
      <c r="C72" s="17"/>
      <c r="D72" s="17"/>
    </row>
    <row r="73" spans="1:4" ht="32.25" customHeight="1" thickBot="1" x14ac:dyDescent="0.35">
      <c r="A73" s="36" t="s">
        <v>18</v>
      </c>
      <c r="B73" s="37"/>
      <c r="C73" s="37"/>
      <c r="D73" s="38"/>
    </row>
    <row r="74" spans="1:4" ht="5.0999999999999996" customHeight="1" x14ac:dyDescent="0.3"/>
    <row r="75" spans="1:4" x14ac:dyDescent="0.3">
      <c r="A75" s="4" t="s">
        <v>19</v>
      </c>
      <c r="B75" s="5"/>
      <c r="C75" s="6"/>
      <c r="D75" s="6"/>
    </row>
    <row r="77" spans="1:4" x14ac:dyDescent="0.3">
      <c r="A77" s="1" t="s">
        <v>93</v>
      </c>
      <c r="C77" s="1">
        <v>340</v>
      </c>
      <c r="D77" s="8"/>
    </row>
    <row r="78" spans="1:4" ht="17.25" thickBot="1" x14ac:dyDescent="0.35">
      <c r="A78" s="1" t="s">
        <v>94</v>
      </c>
      <c r="B78" s="3" t="s">
        <v>0</v>
      </c>
      <c r="C78" s="1">
        <v>440</v>
      </c>
      <c r="D78" s="8"/>
    </row>
    <row r="79" spans="1:4" ht="17.25" thickBot="1" x14ac:dyDescent="0.35">
      <c r="A79" s="9" t="s">
        <v>20</v>
      </c>
      <c r="D79" s="34">
        <f>+D77-D78</f>
        <v>0</v>
      </c>
    </row>
    <row r="81" spans="1:4" x14ac:dyDescent="0.3">
      <c r="A81" s="1" t="s">
        <v>5</v>
      </c>
      <c r="C81" s="1">
        <v>40</v>
      </c>
      <c r="D81" s="8"/>
    </row>
    <row r="82" spans="1:4" x14ac:dyDescent="0.3">
      <c r="A82" s="1" t="s">
        <v>85</v>
      </c>
      <c r="B82" s="3" t="s">
        <v>1</v>
      </c>
      <c r="C82" s="1">
        <v>41</v>
      </c>
      <c r="D82" s="8"/>
    </row>
    <row r="83" spans="1:4" x14ac:dyDescent="0.3">
      <c r="A83" s="1" t="s">
        <v>86</v>
      </c>
      <c r="B83" s="3" t="s">
        <v>1</v>
      </c>
      <c r="C83" s="1">
        <v>42</v>
      </c>
      <c r="D83" s="8"/>
    </row>
    <row r="84" spans="1:4" x14ac:dyDescent="0.3">
      <c r="A84" s="1" t="s">
        <v>87</v>
      </c>
      <c r="B84" s="3" t="s">
        <v>1</v>
      </c>
      <c r="C84" s="1">
        <v>43</v>
      </c>
      <c r="D84" s="8"/>
    </row>
    <row r="85" spans="1:4" x14ac:dyDescent="0.3">
      <c r="A85" s="1" t="s">
        <v>88</v>
      </c>
      <c r="B85" s="3" t="s">
        <v>1</v>
      </c>
      <c r="C85" s="1">
        <v>44</v>
      </c>
      <c r="D85" s="8"/>
    </row>
    <row r="86" spans="1:4" x14ac:dyDescent="0.3">
      <c r="A86" s="1" t="s">
        <v>60</v>
      </c>
      <c r="B86" s="3" t="s">
        <v>1</v>
      </c>
      <c r="C86" s="1">
        <v>45</v>
      </c>
      <c r="D86" s="8"/>
    </row>
    <row r="87" spans="1:4" x14ac:dyDescent="0.3">
      <c r="A87" s="1" t="s">
        <v>89</v>
      </c>
      <c r="B87" s="3" t="s">
        <v>1</v>
      </c>
      <c r="C87" s="1">
        <v>46</v>
      </c>
      <c r="D87" s="8"/>
    </row>
    <row r="88" spans="1:4" x14ac:dyDescent="0.3">
      <c r="A88" s="1" t="s">
        <v>90</v>
      </c>
      <c r="B88" s="3" t="s">
        <v>1</v>
      </c>
      <c r="C88" s="1">
        <v>48</v>
      </c>
      <c r="D88" s="8"/>
    </row>
    <row r="89" spans="1:4" x14ac:dyDescent="0.3">
      <c r="A89" s="21" t="s">
        <v>91</v>
      </c>
      <c r="B89" s="22" t="s">
        <v>0</v>
      </c>
      <c r="C89" s="21">
        <v>487</v>
      </c>
      <c r="D89" s="8">
        <v>0</v>
      </c>
    </row>
    <row r="90" spans="1:4" x14ac:dyDescent="0.3">
      <c r="A90" s="1" t="s">
        <v>69</v>
      </c>
      <c r="B90" s="3" t="s">
        <v>0</v>
      </c>
      <c r="C90" s="1">
        <v>489</v>
      </c>
      <c r="D90" s="8"/>
    </row>
    <row r="91" spans="1:4" ht="17.25" thickBot="1" x14ac:dyDescent="0.35">
      <c r="A91" s="1" t="s">
        <v>92</v>
      </c>
      <c r="B91" s="3" t="s">
        <v>1</v>
      </c>
      <c r="C91" s="1">
        <v>4895</v>
      </c>
      <c r="D91" s="8"/>
    </row>
    <row r="92" spans="1:4" ht="17.25" thickBot="1" x14ac:dyDescent="0.35">
      <c r="A92" s="9" t="s">
        <v>21</v>
      </c>
      <c r="D92" s="16">
        <f>D81+D82+D83+D84+D85+D86+D87+D88-D89-D90+D91</f>
        <v>0</v>
      </c>
    </row>
    <row r="93" spans="1:4" ht="17.25" thickBot="1" x14ac:dyDescent="0.35"/>
    <row r="94" spans="1:4" ht="17.25" thickBot="1" x14ac:dyDescent="0.35">
      <c r="A94" s="10" t="s">
        <v>22</v>
      </c>
      <c r="D94" s="12" t="e">
        <f>D79/D92</f>
        <v>#DIV/0!</v>
      </c>
    </row>
    <row r="95" spans="1:4" x14ac:dyDescent="0.3">
      <c r="A95" s="1" t="s">
        <v>23</v>
      </c>
    </row>
    <row r="97" spans="1:4" x14ac:dyDescent="0.3">
      <c r="A97" s="10" t="s">
        <v>9</v>
      </c>
    </row>
    <row r="98" spans="1:4" ht="49.5" x14ac:dyDescent="0.3">
      <c r="A98" s="15" t="s">
        <v>24</v>
      </c>
    </row>
    <row r="99" spans="1:4" ht="17.25" thickBot="1" x14ac:dyDescent="0.35">
      <c r="A99" s="15"/>
    </row>
    <row r="100" spans="1:4" ht="38.25" customHeight="1" thickBot="1" x14ac:dyDescent="0.35">
      <c r="A100" s="36" t="s">
        <v>25</v>
      </c>
      <c r="B100" s="37"/>
      <c r="C100" s="37"/>
      <c r="D100" s="38"/>
    </row>
    <row r="101" spans="1:4" x14ac:dyDescent="0.3">
      <c r="A101" s="15"/>
    </row>
    <row r="102" spans="1:4" x14ac:dyDescent="0.3">
      <c r="A102" s="4" t="s">
        <v>26</v>
      </c>
      <c r="B102" s="5"/>
      <c r="C102" s="6"/>
      <c r="D102" s="6"/>
    </row>
    <row r="104" spans="1:4" x14ac:dyDescent="0.3">
      <c r="A104" s="1" t="s">
        <v>95</v>
      </c>
      <c r="C104" s="1">
        <v>200</v>
      </c>
      <c r="D104" s="8"/>
    </row>
    <row r="105" spans="1:4" x14ac:dyDescent="0.3">
      <c r="A105" s="1" t="s">
        <v>130</v>
      </c>
      <c r="B105" s="3" t="s">
        <v>1</v>
      </c>
      <c r="D105" s="7"/>
    </row>
    <row r="106" spans="1:4" x14ac:dyDescent="0.3">
      <c r="A106" s="1" t="s">
        <v>96</v>
      </c>
      <c r="B106" s="3" t="s">
        <v>1</v>
      </c>
      <c r="C106" s="1">
        <v>201</v>
      </c>
      <c r="D106" s="8"/>
    </row>
    <row r="107" spans="1:4" x14ac:dyDescent="0.3">
      <c r="A107" s="21" t="s">
        <v>97</v>
      </c>
      <c r="B107" s="22" t="s">
        <v>0</v>
      </c>
      <c r="C107" s="21">
        <v>2016</v>
      </c>
      <c r="D107" s="8">
        <v>0</v>
      </c>
    </row>
    <row r="108" spans="1:4" x14ac:dyDescent="0.3">
      <c r="A108" s="1" t="s">
        <v>98</v>
      </c>
      <c r="B108" s="3" t="s">
        <v>1</v>
      </c>
      <c r="C108" s="1">
        <v>206</v>
      </c>
      <c r="D108" s="8"/>
    </row>
    <row r="109" spans="1:4" ht="17.25" thickBot="1" x14ac:dyDescent="0.35">
      <c r="A109" s="1" t="s">
        <v>54</v>
      </c>
      <c r="B109" s="3" t="s">
        <v>0</v>
      </c>
      <c r="C109" s="1">
        <v>2068</v>
      </c>
      <c r="D109" s="8"/>
    </row>
    <row r="110" spans="1:4" ht="17.25" thickBot="1" x14ac:dyDescent="0.35">
      <c r="A110" s="9" t="s">
        <v>28</v>
      </c>
      <c r="D110" s="16">
        <f>+D104+D105+D106-D107+D108-D109</f>
        <v>0</v>
      </c>
    </row>
    <row r="112" spans="1:4" x14ac:dyDescent="0.3">
      <c r="A112" s="1" t="s">
        <v>5</v>
      </c>
      <c r="C112" s="1">
        <v>40</v>
      </c>
      <c r="D112" s="8">
        <f t="shared" ref="D112:D122" si="0">+D81</f>
        <v>0</v>
      </c>
    </row>
    <row r="113" spans="1:4" x14ac:dyDescent="0.3">
      <c r="A113" s="1" t="s">
        <v>85</v>
      </c>
      <c r="B113" s="3" t="s">
        <v>1</v>
      </c>
      <c r="C113" s="1">
        <v>41</v>
      </c>
      <c r="D113" s="8">
        <f t="shared" si="0"/>
        <v>0</v>
      </c>
    </row>
    <row r="114" spans="1:4" x14ac:dyDescent="0.3">
      <c r="A114" s="1" t="s">
        <v>86</v>
      </c>
      <c r="B114" s="3" t="s">
        <v>1</v>
      </c>
      <c r="C114" s="1">
        <v>42</v>
      </c>
      <c r="D114" s="8">
        <f t="shared" si="0"/>
        <v>0</v>
      </c>
    </row>
    <row r="115" spans="1:4" x14ac:dyDescent="0.3">
      <c r="A115" s="1" t="s">
        <v>87</v>
      </c>
      <c r="B115" s="3" t="s">
        <v>1</v>
      </c>
      <c r="C115" s="1">
        <v>43</v>
      </c>
      <c r="D115" s="8">
        <f t="shared" si="0"/>
        <v>0</v>
      </c>
    </row>
    <row r="116" spans="1:4" x14ac:dyDescent="0.3">
      <c r="A116" s="1" t="s">
        <v>88</v>
      </c>
      <c r="B116" s="3" t="s">
        <v>1</v>
      </c>
      <c r="C116" s="1">
        <v>44</v>
      </c>
      <c r="D116" s="8">
        <f t="shared" si="0"/>
        <v>0</v>
      </c>
    </row>
    <row r="117" spans="1:4" x14ac:dyDescent="0.3">
      <c r="A117" s="1" t="s">
        <v>60</v>
      </c>
      <c r="B117" s="3" t="s">
        <v>1</v>
      </c>
      <c r="C117" s="1">
        <v>45</v>
      </c>
      <c r="D117" s="8">
        <f t="shared" si="0"/>
        <v>0</v>
      </c>
    </row>
    <row r="118" spans="1:4" x14ac:dyDescent="0.3">
      <c r="A118" s="1" t="s">
        <v>89</v>
      </c>
      <c r="B118" s="3" t="s">
        <v>1</v>
      </c>
      <c r="C118" s="1">
        <v>46</v>
      </c>
      <c r="D118" s="8">
        <f t="shared" si="0"/>
        <v>0</v>
      </c>
    </row>
    <row r="119" spans="1:4" x14ac:dyDescent="0.3">
      <c r="A119" s="1" t="s">
        <v>90</v>
      </c>
      <c r="B119" s="3" t="s">
        <v>1</v>
      </c>
      <c r="C119" s="1">
        <v>48</v>
      </c>
      <c r="D119" s="8">
        <f t="shared" si="0"/>
        <v>0</v>
      </c>
    </row>
    <row r="120" spans="1:4" x14ac:dyDescent="0.3">
      <c r="A120" s="21" t="s">
        <v>91</v>
      </c>
      <c r="B120" s="22" t="s">
        <v>0</v>
      </c>
      <c r="C120" s="21">
        <v>487</v>
      </c>
      <c r="D120" s="8">
        <f t="shared" si="0"/>
        <v>0</v>
      </c>
    </row>
    <row r="121" spans="1:4" x14ac:dyDescent="0.3">
      <c r="A121" s="1" t="s">
        <v>69</v>
      </c>
      <c r="B121" s="3" t="s">
        <v>0</v>
      </c>
      <c r="C121" s="1">
        <v>489</v>
      </c>
      <c r="D121" s="8">
        <f t="shared" si="0"/>
        <v>0</v>
      </c>
    </row>
    <row r="122" spans="1:4" ht="17.25" thickBot="1" x14ac:dyDescent="0.35">
      <c r="A122" s="1" t="s">
        <v>92</v>
      </c>
      <c r="B122" s="3" t="s">
        <v>1</v>
      </c>
      <c r="C122" s="1">
        <v>4895</v>
      </c>
      <c r="D122" s="8">
        <f t="shared" si="0"/>
        <v>0</v>
      </c>
    </row>
    <row r="123" spans="1:4" ht="17.25" thickBot="1" x14ac:dyDescent="0.35">
      <c r="A123" s="9" t="s">
        <v>21</v>
      </c>
      <c r="D123" s="16">
        <f>D112+D113+D114+D115+D116+D117+D118+D119-D120-D121+D122</f>
        <v>0</v>
      </c>
    </row>
    <row r="124" spans="1:4" ht="17.25" thickBot="1" x14ac:dyDescent="0.35"/>
    <row r="125" spans="1:4" ht="17.25" thickBot="1" x14ac:dyDescent="0.35">
      <c r="A125" s="10" t="s">
        <v>27</v>
      </c>
      <c r="D125" s="12" t="e">
        <f>D110/D123</f>
        <v>#DIV/0!</v>
      </c>
    </row>
    <row r="126" spans="1:4" x14ac:dyDescent="0.3">
      <c r="A126" s="1" t="s">
        <v>29</v>
      </c>
    </row>
    <row r="128" spans="1:4" x14ac:dyDescent="0.3">
      <c r="A128" s="10" t="s">
        <v>9</v>
      </c>
    </row>
    <row r="129" spans="1:4" ht="82.5" x14ac:dyDescent="0.3">
      <c r="A129" s="15" t="s">
        <v>30</v>
      </c>
    </row>
    <row r="130" spans="1:4" ht="17.25" thickBot="1" x14ac:dyDescent="0.35">
      <c r="A130" s="15"/>
    </row>
    <row r="131" spans="1:4" ht="35.25" customHeight="1" thickBot="1" x14ac:dyDescent="0.35">
      <c r="A131" s="36" t="s">
        <v>117</v>
      </c>
      <c r="B131" s="37"/>
      <c r="C131" s="37"/>
      <c r="D131" s="38"/>
    </row>
    <row r="132" spans="1:4" x14ac:dyDescent="0.3">
      <c r="A132" s="15"/>
    </row>
    <row r="133" spans="1:4" x14ac:dyDescent="0.3">
      <c r="A133" s="4" t="s">
        <v>31</v>
      </c>
      <c r="B133" s="5"/>
      <c r="C133" s="6"/>
      <c r="D133" s="6"/>
    </row>
    <row r="135" spans="1:4" x14ac:dyDescent="0.3">
      <c r="A135" s="1" t="s">
        <v>71</v>
      </c>
      <c r="C135" s="1">
        <v>50</v>
      </c>
      <c r="D135" s="8">
        <f t="shared" ref="D135:D141" si="1">+D44</f>
        <v>0</v>
      </c>
    </row>
    <row r="136" spans="1:4" x14ac:dyDescent="0.3">
      <c r="A136" s="1" t="s">
        <v>72</v>
      </c>
      <c r="B136" s="3" t="s">
        <v>1</v>
      </c>
      <c r="C136" s="1">
        <v>51</v>
      </c>
      <c r="D136" s="8">
        <f t="shared" si="1"/>
        <v>0</v>
      </c>
    </row>
    <row r="137" spans="1:4" x14ac:dyDescent="0.3">
      <c r="A137" s="1" t="s">
        <v>73</v>
      </c>
      <c r="B137" s="3" t="s">
        <v>1</v>
      </c>
      <c r="C137" s="1">
        <v>52</v>
      </c>
      <c r="D137" s="8">
        <f t="shared" si="1"/>
        <v>0</v>
      </c>
    </row>
    <row r="138" spans="1:4" x14ac:dyDescent="0.3">
      <c r="A138" s="1" t="s">
        <v>56</v>
      </c>
      <c r="B138" s="3" t="s">
        <v>1</v>
      </c>
      <c r="C138" s="1">
        <v>54</v>
      </c>
      <c r="D138" s="8">
        <f t="shared" si="1"/>
        <v>0</v>
      </c>
    </row>
    <row r="139" spans="1:4" x14ac:dyDescent="0.3">
      <c r="A139" s="1" t="s">
        <v>74</v>
      </c>
      <c r="B139" s="3" t="s">
        <v>1</v>
      </c>
      <c r="C139" s="1">
        <v>55</v>
      </c>
      <c r="D139" s="8">
        <f>+D48</f>
        <v>0</v>
      </c>
    </row>
    <row r="140" spans="1:4" x14ac:dyDescent="0.3">
      <c r="A140" s="1" t="s">
        <v>75</v>
      </c>
      <c r="B140" s="3" t="s">
        <v>1</v>
      </c>
      <c r="C140" s="1">
        <v>56</v>
      </c>
      <c r="D140" s="8">
        <f t="shared" si="1"/>
        <v>0</v>
      </c>
    </row>
    <row r="141" spans="1:4" ht="17.25" thickBot="1" x14ac:dyDescent="0.35">
      <c r="A141" s="1" t="s">
        <v>76</v>
      </c>
      <c r="B141" s="3" t="s">
        <v>1</v>
      </c>
      <c r="C141" s="1">
        <v>58</v>
      </c>
      <c r="D141" s="8">
        <f t="shared" si="1"/>
        <v>0</v>
      </c>
    </row>
    <row r="142" spans="1:4" ht="17.25" thickBot="1" x14ac:dyDescent="0.35">
      <c r="A142" s="9" t="s">
        <v>33</v>
      </c>
      <c r="D142" s="16">
        <f>D135+D136+D137+D138+D139+D140+D141</f>
        <v>0</v>
      </c>
    </row>
    <row r="144" spans="1:4" x14ac:dyDescent="0.3">
      <c r="A144" s="1" t="s">
        <v>99</v>
      </c>
      <c r="C144" s="1">
        <v>30</v>
      </c>
      <c r="D144" s="8"/>
    </row>
    <row r="145" spans="1:4" x14ac:dyDescent="0.3">
      <c r="A145" s="1" t="s">
        <v>100</v>
      </c>
      <c r="B145" s="3" t="s">
        <v>1</v>
      </c>
      <c r="C145" s="1">
        <v>31</v>
      </c>
      <c r="D145" s="8"/>
    </row>
    <row r="146" spans="1:4" x14ac:dyDescent="0.3">
      <c r="A146" s="1" t="s">
        <v>101</v>
      </c>
      <c r="B146" s="3" t="s">
        <v>0</v>
      </c>
      <c r="C146" s="1">
        <v>3180</v>
      </c>
      <c r="D146" s="8"/>
    </row>
    <row r="147" spans="1:4" x14ac:dyDescent="0.3">
      <c r="A147" s="1" t="s">
        <v>102</v>
      </c>
      <c r="B147" s="3" t="s">
        <v>1</v>
      </c>
      <c r="C147" s="1">
        <v>34</v>
      </c>
      <c r="D147" s="8"/>
    </row>
    <row r="148" spans="1:4" x14ac:dyDescent="0.3">
      <c r="A148" s="1" t="s">
        <v>103</v>
      </c>
      <c r="B148" s="3" t="s">
        <v>0</v>
      </c>
      <c r="C148" s="1">
        <v>344</v>
      </c>
      <c r="D148" s="8"/>
    </row>
    <row r="149" spans="1:4" x14ac:dyDescent="0.3">
      <c r="A149" s="1" t="s">
        <v>104</v>
      </c>
      <c r="B149" s="3" t="s">
        <v>1</v>
      </c>
      <c r="C149" s="1">
        <v>36</v>
      </c>
      <c r="D149" s="8"/>
    </row>
    <row r="150" spans="1:4" x14ac:dyDescent="0.3">
      <c r="A150" s="1" t="s">
        <v>61</v>
      </c>
      <c r="B150" s="3" t="s">
        <v>0</v>
      </c>
      <c r="C150" s="1">
        <v>364</v>
      </c>
      <c r="D150" s="8"/>
    </row>
    <row r="151" spans="1:4" x14ac:dyDescent="0.3">
      <c r="A151" s="1" t="s">
        <v>62</v>
      </c>
      <c r="B151" s="3" t="s">
        <v>0</v>
      </c>
      <c r="C151" s="1">
        <v>365</v>
      </c>
      <c r="D151" s="8"/>
    </row>
    <row r="152" spans="1:4" x14ac:dyDescent="0.3">
      <c r="A152" s="1" t="s">
        <v>63</v>
      </c>
      <c r="B152" s="3" t="s">
        <v>0</v>
      </c>
      <c r="C152" s="1">
        <v>366</v>
      </c>
      <c r="D152" s="8"/>
    </row>
    <row r="153" spans="1:4" x14ac:dyDescent="0.3">
      <c r="A153" s="1" t="s">
        <v>105</v>
      </c>
      <c r="B153" s="3" t="s">
        <v>1</v>
      </c>
      <c r="C153" s="1">
        <v>380</v>
      </c>
      <c r="D153" s="8"/>
    </row>
    <row r="154" spans="1:4" x14ac:dyDescent="0.3">
      <c r="A154" s="1" t="s">
        <v>106</v>
      </c>
      <c r="B154" s="3" t="s">
        <v>1</v>
      </c>
      <c r="C154" s="1">
        <v>381</v>
      </c>
      <c r="D154" s="8"/>
    </row>
    <row r="155" spans="1:4" x14ac:dyDescent="0.3">
      <c r="A155" s="1" t="s">
        <v>107</v>
      </c>
      <c r="B155" s="3" t="s">
        <v>1</v>
      </c>
      <c r="C155" s="1">
        <v>3840</v>
      </c>
      <c r="D155" s="8"/>
    </row>
    <row r="156" spans="1:4" ht="17.25" thickBot="1" x14ac:dyDescent="0.35">
      <c r="A156" s="1" t="s">
        <v>108</v>
      </c>
      <c r="B156" s="3" t="s">
        <v>1</v>
      </c>
      <c r="C156" s="1">
        <v>386</v>
      </c>
      <c r="D156" s="8"/>
    </row>
    <row r="157" spans="1:4" ht="17.25" thickBot="1" x14ac:dyDescent="0.35">
      <c r="A157" s="9" t="s">
        <v>36</v>
      </c>
      <c r="D157" s="11">
        <f>D144+D145-D146+D147-D148+D149-D150-D151-D152+D153+D154+D155+D156</f>
        <v>0</v>
      </c>
    </row>
    <row r="159" spans="1:4" x14ac:dyDescent="0.3">
      <c r="A159" s="1" t="s">
        <v>37</v>
      </c>
      <c r="D159" s="8">
        <f>+D157</f>
        <v>0</v>
      </c>
    </row>
    <row r="160" spans="1:4" ht="17.25" thickBot="1" x14ac:dyDescent="0.35">
      <c r="A160" s="1" t="s">
        <v>34</v>
      </c>
      <c r="B160" s="3" t="s">
        <v>1</v>
      </c>
      <c r="D160" s="8">
        <f>+D142</f>
        <v>0</v>
      </c>
    </row>
    <row r="161" spans="1:4" ht="17.25" thickBot="1" x14ac:dyDescent="0.35">
      <c r="A161" s="10" t="s">
        <v>35</v>
      </c>
      <c r="D161" s="16">
        <f>+D159+D160</f>
        <v>0</v>
      </c>
    </row>
    <row r="162" spans="1:4" ht="17.25" thickBot="1" x14ac:dyDescent="0.35"/>
    <row r="163" spans="1:4" ht="17.25" thickBot="1" x14ac:dyDescent="0.35">
      <c r="A163" s="10" t="s">
        <v>32</v>
      </c>
      <c r="D163" s="12" t="e">
        <f>D142/D161</f>
        <v>#DIV/0!</v>
      </c>
    </row>
    <row r="164" spans="1:4" x14ac:dyDescent="0.3">
      <c r="A164" s="1" t="s">
        <v>38</v>
      </c>
    </row>
    <row r="166" spans="1:4" x14ac:dyDescent="0.3">
      <c r="A166" s="10" t="s">
        <v>9</v>
      </c>
    </row>
    <row r="167" spans="1:4" ht="66" x14ac:dyDescent="0.3">
      <c r="A167" s="15" t="s">
        <v>39</v>
      </c>
    </row>
    <row r="168" spans="1:4" ht="17.25" thickBot="1" x14ac:dyDescent="0.35"/>
    <row r="169" spans="1:4" ht="21.75" customHeight="1" thickBot="1" x14ac:dyDescent="0.35">
      <c r="A169" s="39" t="s">
        <v>40</v>
      </c>
      <c r="B169" s="40"/>
      <c r="C169" s="40"/>
      <c r="D169" s="41"/>
    </row>
    <row r="171" spans="1:4" x14ac:dyDescent="0.3">
      <c r="A171" s="4" t="s">
        <v>41</v>
      </c>
      <c r="B171" s="5"/>
      <c r="C171" s="6"/>
      <c r="D171" s="6"/>
    </row>
    <row r="173" spans="1:4" x14ac:dyDescent="0.3">
      <c r="A173" s="1" t="s">
        <v>93</v>
      </c>
      <c r="C173" s="1">
        <v>340</v>
      </c>
      <c r="D173" s="8"/>
    </row>
    <row r="174" spans="1:4" x14ac:dyDescent="0.3">
      <c r="A174" s="1" t="s">
        <v>94</v>
      </c>
      <c r="B174" s="3" t="s">
        <v>0</v>
      </c>
      <c r="C174" s="1">
        <v>440</v>
      </c>
      <c r="D174" s="8"/>
    </row>
    <row r="175" spans="1:4" x14ac:dyDescent="0.3">
      <c r="A175" s="1" t="s">
        <v>58</v>
      </c>
      <c r="B175" s="3" t="s">
        <v>1</v>
      </c>
      <c r="C175" s="1">
        <v>33</v>
      </c>
      <c r="D175" s="8"/>
    </row>
    <row r="176" spans="1:4" x14ac:dyDescent="0.3">
      <c r="A176" s="1" t="s">
        <v>61</v>
      </c>
      <c r="B176" s="3" t="s">
        <v>1</v>
      </c>
      <c r="C176" s="1">
        <v>364</v>
      </c>
      <c r="D176" s="8"/>
    </row>
    <row r="177" spans="1:4" x14ac:dyDescent="0.3">
      <c r="A177" s="1" t="s">
        <v>62</v>
      </c>
      <c r="B177" s="3" t="s">
        <v>1</v>
      </c>
      <c r="C177" s="1">
        <v>365</v>
      </c>
      <c r="D177" s="8"/>
    </row>
    <row r="178" spans="1:4" x14ac:dyDescent="0.3">
      <c r="A178" s="1" t="s">
        <v>63</v>
      </c>
      <c r="B178" s="3" t="s">
        <v>1</v>
      </c>
      <c r="C178" s="1">
        <v>366</v>
      </c>
      <c r="D178" s="8"/>
    </row>
    <row r="179" spans="1:4" ht="17.25" thickBot="1" x14ac:dyDescent="0.35">
      <c r="A179" s="1" t="s">
        <v>64</v>
      </c>
      <c r="B179" s="3" t="s">
        <v>0</v>
      </c>
      <c r="C179" s="1">
        <v>466</v>
      </c>
      <c r="D179" s="8"/>
    </row>
    <row r="180" spans="1:4" ht="17.25" thickBot="1" x14ac:dyDescent="0.35">
      <c r="A180" s="9" t="s">
        <v>42</v>
      </c>
      <c r="D180" s="16">
        <f>D173-D174+D175+D176+D177+D178-D179</f>
        <v>0</v>
      </c>
    </row>
    <row r="182" spans="1:4" x14ac:dyDescent="0.3">
      <c r="A182" s="1" t="s">
        <v>5</v>
      </c>
      <c r="C182" s="1">
        <v>40</v>
      </c>
      <c r="D182" s="8">
        <f>+D81</f>
        <v>0</v>
      </c>
    </row>
    <row r="183" spans="1:4" x14ac:dyDescent="0.3">
      <c r="A183" s="1" t="s">
        <v>85</v>
      </c>
      <c r="B183" s="3" t="s">
        <v>1</v>
      </c>
      <c r="C183" s="1">
        <v>41</v>
      </c>
      <c r="D183" s="8">
        <f t="shared" ref="D183:D192" si="2">+D82</f>
        <v>0</v>
      </c>
    </row>
    <row r="184" spans="1:4" x14ac:dyDescent="0.3">
      <c r="A184" s="1" t="s">
        <v>86</v>
      </c>
      <c r="B184" s="3" t="s">
        <v>1</v>
      </c>
      <c r="C184" s="1">
        <v>42</v>
      </c>
      <c r="D184" s="8">
        <f t="shared" si="2"/>
        <v>0</v>
      </c>
    </row>
    <row r="185" spans="1:4" x14ac:dyDescent="0.3">
      <c r="A185" s="1" t="s">
        <v>87</v>
      </c>
      <c r="B185" s="3" t="s">
        <v>1</v>
      </c>
      <c r="C185" s="1">
        <v>43</v>
      </c>
      <c r="D185" s="8">
        <f t="shared" si="2"/>
        <v>0</v>
      </c>
    </row>
    <row r="186" spans="1:4" x14ac:dyDescent="0.3">
      <c r="A186" s="1" t="s">
        <v>88</v>
      </c>
      <c r="B186" s="3" t="s">
        <v>1</v>
      </c>
      <c r="C186" s="1">
        <v>44</v>
      </c>
      <c r="D186" s="8">
        <f t="shared" si="2"/>
        <v>0</v>
      </c>
    </row>
    <row r="187" spans="1:4" x14ac:dyDescent="0.3">
      <c r="A187" s="1" t="s">
        <v>60</v>
      </c>
      <c r="B187" s="3" t="s">
        <v>1</v>
      </c>
      <c r="C187" s="1">
        <v>45</v>
      </c>
      <c r="D187" s="8">
        <f t="shared" si="2"/>
        <v>0</v>
      </c>
    </row>
    <row r="188" spans="1:4" x14ac:dyDescent="0.3">
      <c r="A188" s="1" t="s">
        <v>89</v>
      </c>
      <c r="B188" s="3" t="s">
        <v>1</v>
      </c>
      <c r="C188" s="1">
        <v>46</v>
      </c>
      <c r="D188" s="8">
        <f t="shared" si="2"/>
        <v>0</v>
      </c>
    </row>
    <row r="189" spans="1:4" x14ac:dyDescent="0.3">
      <c r="A189" s="1" t="s">
        <v>90</v>
      </c>
      <c r="B189" s="3" t="s">
        <v>1</v>
      </c>
      <c r="C189" s="1">
        <v>48</v>
      </c>
      <c r="D189" s="8">
        <f t="shared" si="2"/>
        <v>0</v>
      </c>
    </row>
    <row r="190" spans="1:4" x14ac:dyDescent="0.3">
      <c r="A190" s="21" t="s">
        <v>91</v>
      </c>
      <c r="B190" s="22" t="s">
        <v>0</v>
      </c>
      <c r="C190" s="21">
        <v>487</v>
      </c>
      <c r="D190" s="8">
        <f t="shared" si="2"/>
        <v>0</v>
      </c>
    </row>
    <row r="191" spans="1:4" x14ac:dyDescent="0.3">
      <c r="A191" s="1" t="s">
        <v>69</v>
      </c>
      <c r="B191" s="3" t="s">
        <v>0</v>
      </c>
      <c r="C191" s="1">
        <v>489</v>
      </c>
      <c r="D191" s="8">
        <f>+D90</f>
        <v>0</v>
      </c>
    </row>
    <row r="192" spans="1:4" ht="17.25" thickBot="1" x14ac:dyDescent="0.35">
      <c r="A192" s="1" t="s">
        <v>92</v>
      </c>
      <c r="B192" s="3" t="s">
        <v>1</v>
      </c>
      <c r="C192" s="1">
        <v>4895</v>
      </c>
      <c r="D192" s="8">
        <f t="shared" si="2"/>
        <v>0</v>
      </c>
    </row>
    <row r="193" spans="1:4" ht="17.25" thickBot="1" x14ac:dyDescent="0.35">
      <c r="A193" s="9" t="s">
        <v>21</v>
      </c>
      <c r="D193" s="16">
        <f>D182+D183+D184+D185+D186+D187+D188+D189-D190-D191+D192</f>
        <v>0</v>
      </c>
    </row>
    <row r="194" spans="1:4" ht="17.25" thickBot="1" x14ac:dyDescent="0.35"/>
    <row r="195" spans="1:4" ht="17.25" thickBot="1" x14ac:dyDescent="0.35">
      <c r="A195" s="10" t="s">
        <v>44</v>
      </c>
      <c r="D195" s="12" t="e">
        <f>D180/D193</f>
        <v>#DIV/0!</v>
      </c>
    </row>
    <row r="196" spans="1:4" x14ac:dyDescent="0.3">
      <c r="A196" s="1" t="s">
        <v>43</v>
      </c>
    </row>
    <row r="198" spans="1:4" x14ac:dyDescent="0.3">
      <c r="A198" s="10" t="s">
        <v>9</v>
      </c>
    </row>
    <row r="199" spans="1:4" ht="49.5" x14ac:dyDescent="0.3">
      <c r="A199" s="15" t="s">
        <v>45</v>
      </c>
    </row>
    <row r="200" spans="1:4" ht="17.25" thickBot="1" x14ac:dyDescent="0.35"/>
    <row r="201" spans="1:4" ht="60" customHeight="1" thickBot="1" x14ac:dyDescent="0.35">
      <c r="A201" s="36" t="s">
        <v>46</v>
      </c>
      <c r="B201" s="37"/>
      <c r="C201" s="37"/>
      <c r="D201" s="38"/>
    </row>
    <row r="203" spans="1:4" x14ac:dyDescent="0.3">
      <c r="A203" s="4" t="s">
        <v>110</v>
      </c>
      <c r="B203" s="5"/>
      <c r="C203" s="6"/>
      <c r="D203" s="6"/>
    </row>
    <row r="205" spans="1:4" x14ac:dyDescent="0.3">
      <c r="A205" s="1" t="s">
        <v>53</v>
      </c>
      <c r="C205" s="1">
        <v>20</v>
      </c>
      <c r="D205" s="7">
        <f>+D7</f>
        <v>0</v>
      </c>
    </row>
    <row r="206" spans="1:4" x14ac:dyDescent="0.3">
      <c r="A206" s="1" t="s">
        <v>129</v>
      </c>
      <c r="B206" s="3" t="s">
        <v>1</v>
      </c>
      <c r="D206" s="7">
        <f t="shared" ref="D206:D208" si="3">+D8</f>
        <v>0</v>
      </c>
    </row>
    <row r="207" spans="1:4" x14ac:dyDescent="0.3">
      <c r="A207" s="1" t="s">
        <v>54</v>
      </c>
      <c r="B207" s="3" t="s">
        <v>0</v>
      </c>
      <c r="C207" s="1">
        <v>2068</v>
      </c>
      <c r="D207" s="7">
        <f t="shared" si="3"/>
        <v>0</v>
      </c>
    </row>
    <row r="208" spans="1:4" ht="17.25" thickBot="1" x14ac:dyDescent="0.35">
      <c r="A208" s="1" t="s">
        <v>55</v>
      </c>
      <c r="B208" s="3" t="s">
        <v>0</v>
      </c>
      <c r="C208" s="1">
        <v>10</v>
      </c>
      <c r="D208" s="7">
        <f t="shared" si="3"/>
        <v>0</v>
      </c>
    </row>
    <row r="209" spans="1:4" ht="17.25" thickBot="1" x14ac:dyDescent="0.35">
      <c r="A209" s="9" t="s">
        <v>111</v>
      </c>
      <c r="D209" s="16">
        <f>+D205+D206-D207-D208</f>
        <v>0</v>
      </c>
    </row>
    <row r="210" spans="1:4" ht="17.25" thickBot="1" x14ac:dyDescent="0.35"/>
    <row r="211" spans="1:4" ht="17.25" thickBot="1" x14ac:dyDescent="0.35">
      <c r="A211" s="1" t="s">
        <v>49</v>
      </c>
      <c r="D211" s="16"/>
    </row>
    <row r="212" spans="1:4" ht="17.25" thickBot="1" x14ac:dyDescent="0.35"/>
    <row r="213" spans="1:4" ht="17.25" thickBot="1" x14ac:dyDescent="0.35">
      <c r="A213" s="10" t="s">
        <v>112</v>
      </c>
      <c r="D213" s="28" t="e">
        <f>+D209/D211</f>
        <v>#DIV/0!</v>
      </c>
    </row>
    <row r="214" spans="1:4" x14ac:dyDescent="0.3">
      <c r="A214" s="1" t="s">
        <v>113</v>
      </c>
    </row>
    <row r="216" spans="1:4" x14ac:dyDescent="0.3">
      <c r="A216" s="10" t="s">
        <v>9</v>
      </c>
    </row>
    <row r="217" spans="1:4" ht="82.5" x14ac:dyDescent="0.3">
      <c r="A217" s="15" t="s">
        <v>47</v>
      </c>
    </row>
    <row r="218" spans="1:4" ht="17.25" thickBot="1" x14ac:dyDescent="0.35"/>
    <row r="219" spans="1:4" ht="45" customHeight="1" thickBot="1" x14ac:dyDescent="0.35">
      <c r="A219" s="36" t="s">
        <v>48</v>
      </c>
      <c r="B219" s="37"/>
      <c r="C219" s="37"/>
      <c r="D219" s="38"/>
    </row>
    <row r="221" spans="1:4" x14ac:dyDescent="0.3">
      <c r="A221" s="4" t="s">
        <v>114</v>
      </c>
      <c r="B221" s="5"/>
      <c r="C221" s="6"/>
      <c r="D221" s="6"/>
    </row>
    <row r="223" spans="1:4" x14ac:dyDescent="0.3">
      <c r="A223" s="1" t="s">
        <v>57</v>
      </c>
      <c r="D223" s="8">
        <f>+D28</f>
        <v>0</v>
      </c>
    </row>
    <row r="224" spans="1:4" x14ac:dyDescent="0.3">
      <c r="A224" s="1" t="s">
        <v>58</v>
      </c>
      <c r="B224" s="3" t="s">
        <v>1</v>
      </c>
      <c r="C224" s="1">
        <v>33</v>
      </c>
      <c r="D224" s="8">
        <f t="shared" ref="D224:D235" si="4">+D29</f>
        <v>0</v>
      </c>
    </row>
    <row r="225" spans="1:4" x14ac:dyDescent="0.3">
      <c r="A225" s="1" t="s">
        <v>59</v>
      </c>
      <c r="B225" s="3" t="s">
        <v>1</v>
      </c>
      <c r="C225" s="1">
        <v>35</v>
      </c>
      <c r="D225" s="8">
        <f t="shared" si="4"/>
        <v>0</v>
      </c>
    </row>
    <row r="226" spans="1:4" x14ac:dyDescent="0.3">
      <c r="A226" s="1" t="s">
        <v>60</v>
      </c>
      <c r="B226" s="3" t="s">
        <v>0</v>
      </c>
      <c r="C226" s="1">
        <v>45</v>
      </c>
      <c r="D226" s="8">
        <f t="shared" si="4"/>
        <v>0</v>
      </c>
    </row>
    <row r="227" spans="1:4" x14ac:dyDescent="0.3">
      <c r="A227" s="1" t="s">
        <v>61</v>
      </c>
      <c r="B227" s="3" t="s">
        <v>1</v>
      </c>
      <c r="C227" s="1">
        <v>364</v>
      </c>
      <c r="D227" s="8">
        <f t="shared" si="4"/>
        <v>0</v>
      </c>
    </row>
    <row r="228" spans="1:4" x14ac:dyDescent="0.3">
      <c r="A228" s="1" t="s">
        <v>62</v>
      </c>
      <c r="B228" s="3" t="s">
        <v>1</v>
      </c>
      <c r="C228" s="1">
        <v>365</v>
      </c>
      <c r="D228" s="8">
        <f t="shared" si="4"/>
        <v>0</v>
      </c>
    </row>
    <row r="229" spans="1:4" x14ac:dyDescent="0.3">
      <c r="A229" s="1" t="s">
        <v>63</v>
      </c>
      <c r="B229" s="3" t="s">
        <v>1</v>
      </c>
      <c r="C229" s="1">
        <v>366</v>
      </c>
      <c r="D229" s="8">
        <f t="shared" si="4"/>
        <v>0</v>
      </c>
    </row>
    <row r="230" spans="1:4" x14ac:dyDescent="0.3">
      <c r="A230" s="1" t="s">
        <v>64</v>
      </c>
      <c r="B230" s="3" t="s">
        <v>0</v>
      </c>
      <c r="C230" s="1">
        <v>466</v>
      </c>
      <c r="D230" s="8">
        <f t="shared" si="4"/>
        <v>0</v>
      </c>
    </row>
    <row r="231" spans="1:4" x14ac:dyDescent="0.3">
      <c r="A231" s="21" t="s">
        <v>65</v>
      </c>
      <c r="B231" s="22" t="s">
        <v>1</v>
      </c>
      <c r="C231" s="21">
        <v>383</v>
      </c>
      <c r="D231" s="8">
        <f t="shared" si="4"/>
        <v>0</v>
      </c>
    </row>
    <row r="232" spans="1:4" x14ac:dyDescent="0.3">
      <c r="A232" s="21" t="s">
        <v>66</v>
      </c>
      <c r="B232" s="22" t="s">
        <v>1</v>
      </c>
      <c r="C232" s="21">
        <v>387</v>
      </c>
      <c r="D232" s="8">
        <f t="shared" si="4"/>
        <v>0</v>
      </c>
    </row>
    <row r="233" spans="1:4" x14ac:dyDescent="0.3">
      <c r="A233" s="21" t="s">
        <v>67</v>
      </c>
      <c r="B233" s="22" t="s">
        <v>0</v>
      </c>
      <c r="C233" s="21">
        <v>487</v>
      </c>
      <c r="D233" s="8">
        <f t="shared" si="4"/>
        <v>0</v>
      </c>
    </row>
    <row r="234" spans="1:4" x14ac:dyDescent="0.3">
      <c r="A234" s="1" t="s">
        <v>68</v>
      </c>
      <c r="B234" s="3" t="s">
        <v>1</v>
      </c>
      <c r="C234" s="1">
        <v>389</v>
      </c>
      <c r="D234" s="8">
        <f t="shared" si="4"/>
        <v>0</v>
      </c>
    </row>
    <row r="235" spans="1:4" x14ac:dyDescent="0.3">
      <c r="A235" s="1" t="s">
        <v>69</v>
      </c>
      <c r="B235" s="3" t="s">
        <v>0</v>
      </c>
      <c r="C235" s="1">
        <v>489</v>
      </c>
      <c r="D235" s="8">
        <f t="shared" si="4"/>
        <v>0</v>
      </c>
    </row>
    <row r="236" spans="1:4" ht="17.25" thickBot="1" x14ac:dyDescent="0.35">
      <c r="A236" s="1" t="s">
        <v>70</v>
      </c>
      <c r="B236" s="3" t="s">
        <v>0</v>
      </c>
      <c r="C236" s="1">
        <v>4490</v>
      </c>
      <c r="D236" s="8">
        <f>+D41</f>
        <v>0</v>
      </c>
    </row>
    <row r="237" spans="1:4" ht="17.25" thickBot="1" x14ac:dyDescent="0.35">
      <c r="A237" s="9" t="s">
        <v>13</v>
      </c>
      <c r="D237" s="16">
        <f>+D223+D224+D225-D226+D227+D228+D229-D230+D231+D232-D233+D234-D235-D236</f>
        <v>0</v>
      </c>
    </row>
    <row r="238" spans="1:4" x14ac:dyDescent="0.3">
      <c r="D238" s="18"/>
    </row>
    <row r="239" spans="1:4" x14ac:dyDescent="0.3">
      <c r="A239" s="1" t="s">
        <v>5</v>
      </c>
      <c r="C239" s="1">
        <v>40</v>
      </c>
      <c r="D239" s="8">
        <f>+D81</f>
        <v>0</v>
      </c>
    </row>
    <row r="240" spans="1:4" x14ac:dyDescent="0.3">
      <c r="A240" s="1" t="s">
        <v>85</v>
      </c>
      <c r="B240" s="3" t="s">
        <v>1</v>
      </c>
      <c r="C240" s="1">
        <v>41</v>
      </c>
      <c r="D240" s="8">
        <f t="shared" ref="D240:D249" si="5">+D82</f>
        <v>0</v>
      </c>
    </row>
    <row r="241" spans="1:4" x14ac:dyDescent="0.3">
      <c r="A241" s="1" t="s">
        <v>86</v>
      </c>
      <c r="B241" s="3" t="s">
        <v>1</v>
      </c>
      <c r="C241" s="1">
        <v>42</v>
      </c>
      <c r="D241" s="8">
        <f t="shared" si="5"/>
        <v>0</v>
      </c>
    </row>
    <row r="242" spans="1:4" x14ac:dyDescent="0.3">
      <c r="A242" s="1" t="s">
        <v>87</v>
      </c>
      <c r="B242" s="3" t="s">
        <v>1</v>
      </c>
      <c r="C242" s="1">
        <v>43</v>
      </c>
      <c r="D242" s="8">
        <f t="shared" si="5"/>
        <v>0</v>
      </c>
    </row>
    <row r="243" spans="1:4" x14ac:dyDescent="0.3">
      <c r="A243" s="1" t="s">
        <v>88</v>
      </c>
      <c r="B243" s="3" t="s">
        <v>1</v>
      </c>
      <c r="C243" s="1">
        <v>44</v>
      </c>
      <c r="D243" s="8">
        <f t="shared" si="5"/>
        <v>0</v>
      </c>
    </row>
    <row r="244" spans="1:4" x14ac:dyDescent="0.3">
      <c r="A244" s="1" t="s">
        <v>60</v>
      </c>
      <c r="B244" s="3" t="s">
        <v>1</v>
      </c>
      <c r="C244" s="1">
        <v>45</v>
      </c>
      <c r="D244" s="8">
        <f t="shared" si="5"/>
        <v>0</v>
      </c>
    </row>
    <row r="245" spans="1:4" x14ac:dyDescent="0.3">
      <c r="A245" s="1" t="s">
        <v>89</v>
      </c>
      <c r="B245" s="3" t="s">
        <v>1</v>
      </c>
      <c r="C245" s="1">
        <v>46</v>
      </c>
      <c r="D245" s="8">
        <f t="shared" si="5"/>
        <v>0</v>
      </c>
    </row>
    <row r="246" spans="1:4" x14ac:dyDescent="0.3">
      <c r="A246" s="1" t="s">
        <v>90</v>
      </c>
      <c r="B246" s="3" t="s">
        <v>1</v>
      </c>
      <c r="C246" s="1">
        <v>48</v>
      </c>
      <c r="D246" s="8">
        <f t="shared" si="5"/>
        <v>0</v>
      </c>
    </row>
    <row r="247" spans="1:4" x14ac:dyDescent="0.3">
      <c r="A247" s="21" t="s">
        <v>91</v>
      </c>
      <c r="B247" s="22" t="s">
        <v>0</v>
      </c>
      <c r="C247" s="21">
        <v>487</v>
      </c>
      <c r="D247" s="8">
        <f t="shared" si="5"/>
        <v>0</v>
      </c>
    </row>
    <row r="248" spans="1:4" x14ac:dyDescent="0.3">
      <c r="A248" s="1" t="s">
        <v>69</v>
      </c>
      <c r="B248" s="3" t="s">
        <v>0</v>
      </c>
      <c r="C248" s="1">
        <v>489</v>
      </c>
      <c r="D248" s="8">
        <f t="shared" si="5"/>
        <v>0</v>
      </c>
    </row>
    <row r="249" spans="1:4" ht="17.25" thickBot="1" x14ac:dyDescent="0.35">
      <c r="A249" s="1" t="s">
        <v>92</v>
      </c>
      <c r="B249" s="3" t="s">
        <v>1</v>
      </c>
      <c r="C249" s="1">
        <v>4895</v>
      </c>
      <c r="D249" s="8">
        <f t="shared" si="5"/>
        <v>0</v>
      </c>
    </row>
    <row r="250" spans="1:4" ht="17.25" thickBot="1" x14ac:dyDescent="0.35">
      <c r="A250" s="9" t="s">
        <v>21</v>
      </c>
      <c r="D250" s="16">
        <f>D239+D240+D241+D242+D243+D244+D245+D246-D247-D248+D249</f>
        <v>0</v>
      </c>
    </row>
    <row r="251" spans="1:4" ht="17.25" thickBot="1" x14ac:dyDescent="0.35"/>
    <row r="252" spans="1:4" ht="17.25" thickBot="1" x14ac:dyDescent="0.35">
      <c r="A252" s="10" t="s">
        <v>118</v>
      </c>
      <c r="D252" s="12" t="e">
        <f>D237/D250</f>
        <v>#DIV/0!</v>
      </c>
    </row>
    <row r="253" spans="1:4" x14ac:dyDescent="0.3">
      <c r="A253" s="1" t="s">
        <v>50</v>
      </c>
    </row>
    <row r="255" spans="1:4" x14ac:dyDescent="0.3">
      <c r="A255" s="10" t="s">
        <v>9</v>
      </c>
    </row>
    <row r="256" spans="1:4" ht="49.5" x14ac:dyDescent="0.3">
      <c r="A256" s="15" t="s">
        <v>51</v>
      </c>
    </row>
    <row r="257" spans="1:4" ht="17.25" thickBot="1" x14ac:dyDescent="0.35"/>
    <row r="258" spans="1:4" ht="35.25" customHeight="1" thickBot="1" x14ac:dyDescent="0.35">
      <c r="A258" s="36" t="s">
        <v>52</v>
      </c>
      <c r="B258" s="37"/>
      <c r="C258" s="37"/>
      <c r="D258" s="38"/>
    </row>
  </sheetData>
  <mergeCells count="12">
    <mergeCell ref="A1:D1"/>
    <mergeCell ref="A3:D3"/>
    <mergeCell ref="A19:D19"/>
    <mergeCell ref="A71:D71"/>
    <mergeCell ref="A100:D100"/>
    <mergeCell ref="A73:D73"/>
    <mergeCell ref="A24:D24"/>
    <mergeCell ref="A131:D131"/>
    <mergeCell ref="A169:D169"/>
    <mergeCell ref="A201:D201"/>
    <mergeCell ref="A219:D219"/>
    <mergeCell ref="A258:D258"/>
  </mergeCells>
  <pageMargins left="0.39370078740157483" right="0.39370078740157483" top="0.39370078740157483" bottom="0.39370078740157483" header="0.31496062992125984" footer="0.31496062992125984"/>
  <pageSetup paperSize="9" scale="85" fitToHeight="0" orientation="portrait" r:id="rId1"/>
  <headerFooter>
    <oddFooter>&amp;R&amp;P</oddFooter>
  </headerFooter>
  <rowBreaks count="7" manualBreakCount="7">
    <brk id="25" max="16383" man="1"/>
    <brk id="74" max="16383" man="1"/>
    <brk id="101" max="16383" man="1"/>
    <brk id="132" max="16383" man="1"/>
    <brk id="170" max="16383" man="1"/>
    <brk id="202" max="16383" man="1"/>
    <brk id="220"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E79DA-4ACE-4014-B7DC-673645A2C5B1}">
  <dimension ref="A1:E23"/>
  <sheetViews>
    <sheetView showGridLines="0" zoomScaleNormal="100" workbookViewId="0">
      <selection activeCell="H8" sqref="H8"/>
    </sheetView>
  </sheetViews>
  <sheetFormatPr baseColWidth="10" defaultRowHeight="14.25" x14ac:dyDescent="0.2"/>
  <cols>
    <col min="1" max="3" width="34.42578125" style="19" customWidth="1"/>
    <col min="4" max="4" width="16.85546875" style="19" customWidth="1"/>
    <col min="5" max="16384" width="11.42578125" style="19"/>
  </cols>
  <sheetData>
    <row r="1" spans="1:4" ht="25.5" x14ac:dyDescent="0.2">
      <c r="A1" s="42" t="s">
        <v>2</v>
      </c>
      <c r="B1" s="43"/>
      <c r="C1" s="43"/>
      <c r="D1" s="44"/>
    </row>
    <row r="2" spans="1:4" ht="18" x14ac:dyDescent="0.2">
      <c r="A2" s="48"/>
      <c r="B2" s="48"/>
      <c r="C2" s="48"/>
      <c r="D2" s="48"/>
    </row>
    <row r="3" spans="1:4" ht="17.25" thickBot="1" x14ac:dyDescent="0.35">
      <c r="A3" s="49"/>
      <c r="B3" s="49"/>
      <c r="C3" s="49"/>
      <c r="D3" s="49"/>
    </row>
    <row r="4" spans="1:4" s="20" customFormat="1" ht="30.75" customHeight="1" thickBot="1" x14ac:dyDescent="0.3">
      <c r="A4" s="29" t="s">
        <v>3</v>
      </c>
      <c r="B4" s="30"/>
      <c r="C4" s="31"/>
      <c r="D4" s="32" t="e">
        <f>+'[1]Calcul des indicateurs'!D15</f>
        <v>#DIV/0!</v>
      </c>
    </row>
    <row r="5" spans="1:4" ht="15" thickBot="1" x14ac:dyDescent="0.25"/>
    <row r="6" spans="1:4" s="20" customFormat="1" ht="30.75" customHeight="1" thickBot="1" x14ac:dyDescent="0.3">
      <c r="A6" s="29" t="s">
        <v>12</v>
      </c>
      <c r="B6" s="30"/>
      <c r="C6" s="31"/>
      <c r="D6" s="32" t="e">
        <f>+'[1]Calcul des indicateurs'!D67</f>
        <v>#DIV/0!</v>
      </c>
    </row>
    <row r="7" spans="1:4" ht="15" thickBot="1" x14ac:dyDescent="0.25"/>
    <row r="8" spans="1:4" s="20" customFormat="1" ht="30.75" customHeight="1" thickBot="1" x14ac:dyDescent="0.3">
      <c r="A8" s="29" t="s">
        <v>19</v>
      </c>
      <c r="B8" s="30"/>
      <c r="C8" s="31"/>
      <c r="D8" s="32" t="e">
        <f>+'[1]Calcul des indicateurs'!D94</f>
        <v>#DIV/0!</v>
      </c>
    </row>
    <row r="9" spans="1:4" ht="15" thickBot="1" x14ac:dyDescent="0.25"/>
    <row r="10" spans="1:4" s="20" customFormat="1" ht="30.75" customHeight="1" thickBot="1" x14ac:dyDescent="0.3">
      <c r="A10" s="29" t="s">
        <v>26</v>
      </c>
      <c r="B10" s="30"/>
      <c r="C10" s="31"/>
      <c r="D10" s="32" t="e">
        <f>+'[1]Calcul des indicateurs'!D125</f>
        <v>#DIV/0!</v>
      </c>
    </row>
    <row r="11" spans="1:4" ht="15" thickBot="1" x14ac:dyDescent="0.25"/>
    <row r="12" spans="1:4" s="20" customFormat="1" ht="30.75" customHeight="1" thickBot="1" x14ac:dyDescent="0.3">
      <c r="A12" s="29" t="s">
        <v>31</v>
      </c>
      <c r="B12" s="30"/>
      <c r="C12" s="31"/>
      <c r="D12" s="32" t="e">
        <f>+'[1]Calcul des indicateurs'!D163</f>
        <v>#DIV/0!</v>
      </c>
    </row>
    <row r="13" spans="1:4" ht="15" thickBot="1" x14ac:dyDescent="0.25"/>
    <row r="14" spans="1:4" s="20" customFormat="1" ht="30.75" customHeight="1" thickBot="1" x14ac:dyDescent="0.3">
      <c r="A14" s="29" t="s">
        <v>41</v>
      </c>
      <c r="B14" s="30"/>
      <c r="C14" s="31"/>
      <c r="D14" s="32" t="e">
        <f>+'[1]Calcul des indicateurs'!D195</f>
        <v>#DIV/0!</v>
      </c>
    </row>
    <row r="15" spans="1:4" ht="15" thickBot="1" x14ac:dyDescent="0.25"/>
    <row r="16" spans="1:4" s="20" customFormat="1" ht="30.75" customHeight="1" thickBot="1" x14ac:dyDescent="0.3">
      <c r="A16" s="29" t="s">
        <v>110</v>
      </c>
      <c r="B16" s="30"/>
      <c r="C16" s="31"/>
      <c r="D16" s="33" t="e">
        <f>+'[1]Calcul des indicateurs'!D213</f>
        <v>#DIV/0!</v>
      </c>
    </row>
    <row r="17" spans="1:5" ht="15" thickBot="1" x14ac:dyDescent="0.25"/>
    <row r="18" spans="1:5" s="20" customFormat="1" ht="30.75" customHeight="1" thickBot="1" x14ac:dyDescent="0.3">
      <c r="A18" s="29" t="s">
        <v>114</v>
      </c>
      <c r="B18" s="30"/>
      <c r="C18" s="31"/>
      <c r="D18" s="32" t="e">
        <f>+'[1]Calcul des indicateurs'!D252</f>
        <v>#DIV/0!</v>
      </c>
    </row>
    <row r="23" spans="1:5" x14ac:dyDescent="0.2">
      <c r="E23" s="27"/>
    </row>
  </sheetData>
  <mergeCells count="3">
    <mergeCell ref="A1:D1"/>
    <mergeCell ref="A2:D2"/>
    <mergeCell ref="A3:D3"/>
  </mergeCells>
  <printOptions horizontalCentered="1" verticalCentered="1"/>
  <pageMargins left="0.70866141732283472" right="0.70866141732283472" top="0.19685039370078741"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Verwendung der Datei</vt:lpstr>
      <vt:lpstr>FINANZKENNZAHLEN HRM2</vt:lpstr>
      <vt:lpstr>Zusammenzug Finanzkennzahlen</vt:lpstr>
      <vt:lpstr>'FINANZKENNZAHLEN HRM2'!Impression_des_titres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Levrat Nicolas</dc:creator>
  <cp:lastModifiedBy>Ballaman Gilles</cp:lastModifiedBy>
  <cp:lastPrinted>2024-08-08T12:44:08Z</cp:lastPrinted>
  <dcterms:created xsi:type="dcterms:W3CDTF">2019-10-16T12:57:47Z</dcterms:created>
  <dcterms:modified xsi:type="dcterms:W3CDTF">2024-08-08T12:50:31Z</dcterms:modified>
</cp:coreProperties>
</file>