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ouveau formulaire SPoCo 2021\Lotos\"/>
    </mc:Choice>
  </mc:AlternateContent>
  <xr:revisionPtr revIDLastSave="0" documentId="8_{BDB73AC4-8AAF-4E8D-BB3C-D548534F975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ompier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B16" i="1"/>
  <c r="D19" i="1"/>
  <c r="D10" i="1" l="1"/>
  <c r="D8" i="1"/>
  <c r="D14" i="1"/>
  <c r="D11" i="1"/>
  <c r="B9" i="1"/>
  <c r="D9" i="1" s="1"/>
  <c r="B7" i="1"/>
  <c r="B15" i="1" l="1"/>
  <c r="D7" i="1"/>
  <c r="D15" i="1" s="1"/>
  <c r="D23" i="1" l="1"/>
  <c r="B17" i="1"/>
  <c r="B21" i="1" s="1"/>
</calcChain>
</file>

<file path=xl/sharedStrings.xml><?xml version="1.0" encoding="utf-8"?>
<sst xmlns="http://schemas.openxmlformats.org/spreadsheetml/2006/main" count="20" uniqueCount="17">
  <si>
    <t>Quine</t>
  </si>
  <si>
    <t>CHF</t>
  </si>
  <si>
    <t>Berechnung für das Bewilligungsgesuch</t>
  </si>
  <si>
    <t>Rückverteilungsplan der Lose</t>
  </si>
  <si>
    <t>ZUSAMMENFASSUNG</t>
  </si>
  <si>
    <t>Anzahl Serien</t>
  </si>
  <si>
    <t>Double Quine</t>
  </si>
  <si>
    <t>Karton</t>
  </si>
  <si>
    <t>Lose</t>
  </si>
  <si>
    <t>Trostlose bei Quine</t>
  </si>
  <si>
    <t>Trostlose bei Double Quine</t>
  </si>
  <si>
    <t>./. Lose, die möglicherweise einer Gewinnkarte verteilt werden (0.5%)</t>
  </si>
  <si>
    <t>Verhältnis der Gewinnerkartons</t>
  </si>
  <si>
    <t>Maximaler Bruttogewinn</t>
  </si>
  <si>
    <t>Anzahl zum Verkauf angebotenen Karten</t>
  </si>
  <si>
    <t>Anzahl Lose für die Berechnung des Verhältnisses</t>
  </si>
  <si>
    <t>Trostlose bei Karton (2x)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</si>
</sst>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3" fillId="2" borderId="0" xfId="0" applyFont="1" applyFill="1"/>
    <xf numFmtId="10" fontId="4" fillId="0" borderId="0" xfId="2" applyNumberFormat="1" applyFont="1"/>
    <xf numFmtId="0" fontId="7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8" fillId="0" borderId="0" xfId="0" applyFont="1"/>
    <xf numFmtId="0" fontId="6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43" fontId="8" fillId="0" borderId="0" xfId="1" applyFont="1" applyFill="1" applyBorder="1"/>
    <xf numFmtId="164" fontId="8" fillId="0" borderId="0" xfId="0" applyNumberFormat="1" applyFont="1" applyFill="1" applyAlignment="1">
      <alignment horizontal="right"/>
    </xf>
    <xf numFmtId="0" fontId="8" fillId="0" borderId="1" xfId="0" applyFont="1" applyFill="1" applyBorder="1"/>
    <xf numFmtId="43" fontId="8" fillId="0" borderId="1" xfId="1" applyFont="1" applyFill="1" applyBorder="1"/>
    <xf numFmtId="164" fontId="8" fillId="0" borderId="1" xfId="0" applyNumberFormat="1" applyFont="1" applyFill="1" applyBorder="1" applyAlignment="1">
      <alignment horizontal="right"/>
    </xf>
    <xf numFmtId="43" fontId="8" fillId="0" borderId="0" xfId="1" applyFont="1" applyFill="1"/>
    <xf numFmtId="43" fontId="6" fillId="0" borderId="0" xfId="1" applyFont="1" applyFill="1"/>
    <xf numFmtId="164" fontId="6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43" fontId="6" fillId="0" borderId="0" xfId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43" fontId="8" fillId="0" borderId="0" xfId="1" applyFont="1"/>
    <xf numFmtId="164" fontId="6" fillId="0" borderId="0" xfId="0" applyNumberFormat="1" applyFont="1"/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Normal="100" workbookViewId="0">
      <selection activeCell="D12" sqref="D12"/>
    </sheetView>
  </sheetViews>
  <sheetFormatPr baseColWidth="10" defaultColWidth="11.5703125" defaultRowHeight="14.25" x14ac:dyDescent="0.2"/>
  <cols>
    <col min="1" max="1" width="39.5703125" style="1" customWidth="1"/>
    <col min="2" max="2" width="8.5703125" style="1" bestFit="1" customWidth="1"/>
    <col min="3" max="3" width="11.5703125" style="1"/>
    <col min="4" max="4" width="16.140625" style="1" bestFit="1" customWidth="1"/>
    <col min="5" max="5" width="11.5703125" style="1"/>
    <col min="6" max="6" width="54.85546875" style="1" bestFit="1" customWidth="1"/>
    <col min="7" max="16384" width="11.5703125" style="1"/>
  </cols>
  <sheetData>
    <row r="1" spans="1:6" ht="18" x14ac:dyDescent="0.25">
      <c r="A1" s="33" t="s">
        <v>2</v>
      </c>
      <c r="B1" s="33"/>
      <c r="C1" s="33"/>
      <c r="D1" s="33"/>
    </row>
    <row r="2" spans="1:6" x14ac:dyDescent="0.2">
      <c r="A2" s="34" t="s">
        <v>3</v>
      </c>
      <c r="B2" s="35"/>
      <c r="C2" s="35"/>
      <c r="D2" s="35"/>
    </row>
    <row r="3" spans="1:6" x14ac:dyDescent="0.2">
      <c r="A3" s="3"/>
      <c r="B3" s="3"/>
      <c r="C3" s="3"/>
      <c r="D3" s="3"/>
    </row>
    <row r="4" spans="1:6" ht="18" x14ac:dyDescent="0.25">
      <c r="A4" s="5" t="s">
        <v>4</v>
      </c>
      <c r="B4" s="10"/>
      <c r="C4" s="10"/>
      <c r="D4" s="10"/>
    </row>
    <row r="5" spans="1:6" ht="15" x14ac:dyDescent="0.25">
      <c r="A5" s="2" t="s">
        <v>5</v>
      </c>
      <c r="B5" s="11">
        <v>25</v>
      </c>
      <c r="C5" s="12"/>
      <c r="D5" s="13"/>
    </row>
    <row r="6" spans="1:6" x14ac:dyDescent="0.2">
      <c r="B6" s="12"/>
      <c r="C6" s="13" t="s">
        <v>1</v>
      </c>
      <c r="D6" s="13" t="s">
        <v>1</v>
      </c>
    </row>
    <row r="7" spans="1:6" x14ac:dyDescent="0.2">
      <c r="A7" s="1" t="s">
        <v>0</v>
      </c>
      <c r="B7" s="12">
        <f>B5</f>
        <v>25</v>
      </c>
      <c r="C7" s="14">
        <v>40</v>
      </c>
      <c r="D7" s="15">
        <f>C7*B7</f>
        <v>1000</v>
      </c>
    </row>
    <row r="8" spans="1:6" x14ac:dyDescent="0.2">
      <c r="A8" s="9" t="s">
        <v>9</v>
      </c>
      <c r="B8" s="16">
        <v>25</v>
      </c>
      <c r="C8" s="17">
        <v>10</v>
      </c>
      <c r="D8" s="18">
        <f>C8*B8</f>
        <v>250</v>
      </c>
    </row>
    <row r="9" spans="1:6" x14ac:dyDescent="0.2">
      <c r="A9" s="8" t="s">
        <v>6</v>
      </c>
      <c r="B9" s="12">
        <f>B5</f>
        <v>25</v>
      </c>
      <c r="C9" s="14">
        <v>60</v>
      </c>
      <c r="D9" s="15">
        <f t="shared" ref="D9:D14" si="0">C9*B9</f>
        <v>1500</v>
      </c>
    </row>
    <row r="10" spans="1:6" x14ac:dyDescent="0.2">
      <c r="A10" s="9" t="s">
        <v>10</v>
      </c>
      <c r="B10" s="16">
        <v>25</v>
      </c>
      <c r="C10" s="17">
        <v>10</v>
      </c>
      <c r="D10" s="18">
        <f>C10*B10</f>
        <v>250</v>
      </c>
      <c r="F10" s="32"/>
    </row>
    <row r="11" spans="1:6" x14ac:dyDescent="0.2">
      <c r="A11" s="8" t="s">
        <v>7</v>
      </c>
      <c r="B11" s="12">
        <v>20</v>
      </c>
      <c r="C11" s="19">
        <v>120</v>
      </c>
      <c r="D11" s="15">
        <f t="shared" si="0"/>
        <v>2400</v>
      </c>
    </row>
    <row r="12" spans="1:6" x14ac:dyDescent="0.2">
      <c r="A12" s="8"/>
      <c r="B12" s="12">
        <v>4</v>
      </c>
      <c r="C12" s="19">
        <v>500</v>
      </c>
      <c r="D12" s="15">
        <f t="shared" si="0"/>
        <v>2000</v>
      </c>
    </row>
    <row r="13" spans="1:6" x14ac:dyDescent="0.2">
      <c r="A13" s="8"/>
      <c r="B13" s="12">
        <v>1</v>
      </c>
      <c r="C13" s="19">
        <v>800</v>
      </c>
      <c r="D13" s="15">
        <f t="shared" si="0"/>
        <v>800</v>
      </c>
      <c r="E13" s="6"/>
    </row>
    <row r="14" spans="1:6" ht="15" x14ac:dyDescent="0.25">
      <c r="A14" s="9" t="s">
        <v>16</v>
      </c>
      <c r="B14" s="16">
        <v>50</v>
      </c>
      <c r="C14" s="17">
        <v>10</v>
      </c>
      <c r="D14" s="18">
        <f t="shared" si="0"/>
        <v>500</v>
      </c>
      <c r="E14" s="2"/>
    </row>
    <row r="15" spans="1:6" ht="15" x14ac:dyDescent="0.25">
      <c r="A15" s="2" t="s">
        <v>8</v>
      </c>
      <c r="B15" s="11">
        <f>SUM(B7:B14)</f>
        <v>175</v>
      </c>
      <c r="C15" s="20"/>
      <c r="D15" s="21">
        <f>SUM(D7:D14)</f>
        <v>8700</v>
      </c>
      <c r="E15" s="2"/>
    </row>
    <row r="16" spans="1:6" ht="30" x14ac:dyDescent="0.25">
      <c r="A16" s="30" t="s">
        <v>11</v>
      </c>
      <c r="B16" s="11">
        <f>-ROUND(B19*0.005,0)</f>
        <v>-8</v>
      </c>
      <c r="C16" s="20"/>
      <c r="D16" s="22"/>
      <c r="E16" s="2"/>
    </row>
    <row r="17" spans="1:5" ht="30" x14ac:dyDescent="0.25">
      <c r="A17" s="31" t="s">
        <v>15</v>
      </c>
      <c r="B17" s="23">
        <f>B15+B16</f>
        <v>167</v>
      </c>
      <c r="C17" s="20"/>
      <c r="D17" s="24"/>
      <c r="E17" s="2"/>
    </row>
    <row r="18" spans="1:5" ht="15" x14ac:dyDescent="0.25">
      <c r="A18" s="7"/>
      <c r="B18" s="23"/>
      <c r="C18" s="25" t="s">
        <v>1</v>
      </c>
      <c r="D18" s="26" t="s">
        <v>1</v>
      </c>
    </row>
    <row r="19" spans="1:5" ht="15" x14ac:dyDescent="0.25">
      <c r="A19" s="2" t="s">
        <v>14</v>
      </c>
      <c r="B19" s="23">
        <v>1669</v>
      </c>
      <c r="C19" s="20">
        <v>10</v>
      </c>
      <c r="D19" s="24">
        <f>B19*C19</f>
        <v>16690</v>
      </c>
    </row>
    <row r="20" spans="1:5" x14ac:dyDescent="0.2">
      <c r="B20" s="10"/>
      <c r="C20" s="10"/>
      <c r="D20" s="10"/>
    </row>
    <row r="21" spans="1:5" ht="15" x14ac:dyDescent="0.25">
      <c r="A21" s="2" t="s">
        <v>12</v>
      </c>
      <c r="B21" s="27">
        <f>B17/B19*100</f>
        <v>10.005991611743559</v>
      </c>
      <c r="C21" s="20"/>
      <c r="D21" s="24"/>
    </row>
    <row r="22" spans="1:5" x14ac:dyDescent="0.2">
      <c r="B22" s="28"/>
      <c r="C22" s="10"/>
      <c r="D22" s="10"/>
    </row>
    <row r="23" spans="1:5" ht="15" x14ac:dyDescent="0.25">
      <c r="A23" s="2" t="s">
        <v>13</v>
      </c>
      <c r="B23" s="23"/>
      <c r="C23" s="23"/>
      <c r="D23" s="29">
        <f>D19-D15</f>
        <v>7990</v>
      </c>
    </row>
    <row r="24" spans="1:5" ht="15" x14ac:dyDescent="0.25">
      <c r="A24" s="2"/>
      <c r="B24" s="2"/>
      <c r="C24" s="2"/>
      <c r="D24" s="4"/>
    </row>
  </sheetData>
  <mergeCells count="2">
    <mergeCell ref="A1:D1"/>
    <mergeCell ref="A2:D2"/>
  </mergeCells>
  <pageMargins left="0.15748031496062992" right="0.1574803149606299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Dompierre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Capozzolo Elisabeth</cp:lastModifiedBy>
  <cp:lastPrinted>2022-12-25T09:41:36Z</cp:lastPrinted>
  <dcterms:created xsi:type="dcterms:W3CDTF">2022-07-01T16:28:33Z</dcterms:created>
  <dcterms:modified xsi:type="dcterms:W3CDTF">2023-01-19T12:25:08Z</dcterms:modified>
</cp:coreProperties>
</file>