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04_PRo\1x-3_13_Mise_en_soumission\"/>
    </mc:Choice>
  </mc:AlternateContent>
  <xr:revisionPtr revIDLastSave="0" documentId="13_ncr:1_{2D8ABBC6-0936-48D6-A580-916F066C92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ge garde" sheetId="21" r:id="rId1"/>
  </sheets>
  <definedNames>
    <definedName name="_xlnm._FilterDatabase" localSheetId="0" hidden="1">'Page garde'!#REF!</definedName>
    <definedName name="_Toc339291420" localSheetId="0">'Page garde'!#REF!</definedName>
    <definedName name="Print_Area" localSheetId="0">'Page garde'!$A$1:$O$74</definedName>
    <definedName name="Print_Titles" localSheetId="0">'Page garde'!$6:$15</definedName>
    <definedName name="_xlnm.Print_Area" localSheetId="0">'Page garde'!$A$1:$K$50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21" l="1"/>
  <c r="J38" i="21"/>
  <c r="G38" i="21"/>
  <c r="F38" i="21"/>
  <c r="F39" i="21" l="1"/>
  <c r="F40" i="21" s="1"/>
  <c r="H38" i="21"/>
  <c r="I38" i="21"/>
  <c r="I39" i="21" s="1"/>
  <c r="I40" i="21" s="1"/>
  <c r="E38" i="21"/>
  <c r="K5" i="21"/>
  <c r="K39" i="21" l="1"/>
  <c r="K40" i="21" s="1"/>
  <c r="K41" i="21" s="1"/>
  <c r="K42" i="21" s="1"/>
  <c r="K45" i="21" s="1"/>
  <c r="G39" i="21"/>
  <c r="G40" i="21" s="1"/>
  <c r="G41" i="21" s="1"/>
  <c r="G42" i="21" s="1"/>
  <c r="I41" i="21"/>
  <c r="I42" i="21" s="1"/>
  <c r="J39" i="21"/>
  <c r="J40" i="21" s="1"/>
  <c r="H39" i="21"/>
  <c r="H40" i="21" s="1"/>
  <c r="L38" i="21"/>
  <c r="J41" i="21" l="1"/>
  <c r="J42" i="21" s="1"/>
  <c r="J43" i="21" s="1"/>
  <c r="F41" i="21"/>
  <c r="F42" i="21" s="1"/>
  <c r="H41" i="21"/>
  <c r="H42" i="21" s="1"/>
  <c r="F43" i="21" l="1"/>
  <c r="F44" i="21"/>
  <c r="L45" i="21" s="1"/>
</calcChain>
</file>

<file path=xl/sharedStrings.xml><?xml version="1.0" encoding="utf-8"?>
<sst xmlns="http://schemas.openxmlformats.org/spreadsheetml/2006/main" count="103" uniqueCount="86">
  <si>
    <t>TVA</t>
  </si>
  <si>
    <t>Total TTC</t>
  </si>
  <si>
    <t>Commune de Marly</t>
  </si>
  <si>
    <t>Services</t>
  </si>
  <si>
    <t>Surfaces totales</t>
  </si>
  <si>
    <t>Nouvelles surfaces</t>
  </si>
  <si>
    <t>Description</t>
  </si>
  <si>
    <t>Arrêt de bus</t>
  </si>
  <si>
    <t>Travaux édilitaires</t>
  </si>
  <si>
    <t>Objet</t>
  </si>
  <si>
    <t>Commune</t>
  </si>
  <si>
    <t>Canton, voie de bus</t>
  </si>
  <si>
    <t>Canton, RC</t>
  </si>
  <si>
    <t>Résumé des coûts selon série de prix</t>
  </si>
  <si>
    <t>1a-OPB</t>
  </si>
  <si>
    <t>Revêtement phonoabsorbant</t>
  </si>
  <si>
    <t>1a-RC</t>
  </si>
  <si>
    <t>Route cantonale</t>
  </si>
  <si>
    <t>1a-VB</t>
  </si>
  <si>
    <t>Voie bus</t>
  </si>
  <si>
    <t>1a-ED</t>
  </si>
  <si>
    <t>1a-GénN</t>
  </si>
  <si>
    <t>1a-GenT</t>
  </si>
  <si>
    <t>1b-GirR</t>
  </si>
  <si>
    <t>1c-BasR</t>
  </si>
  <si>
    <t>Bassin de rétention</t>
  </si>
  <si>
    <t>2-OPB</t>
  </si>
  <si>
    <t>2-RC</t>
  </si>
  <si>
    <t>2-VB</t>
  </si>
  <si>
    <t>2-AB</t>
  </si>
  <si>
    <t>2-ED</t>
  </si>
  <si>
    <t>Edilitaire</t>
  </si>
  <si>
    <t>2-GenN</t>
  </si>
  <si>
    <t>2-GenT</t>
  </si>
  <si>
    <t>3-OPB</t>
  </si>
  <si>
    <t>3-RC</t>
  </si>
  <si>
    <t>3-VB</t>
  </si>
  <si>
    <t>3-AB</t>
  </si>
  <si>
    <t>3-ED</t>
  </si>
  <si>
    <t>3-GenN</t>
  </si>
  <si>
    <t>3-GenT</t>
  </si>
  <si>
    <t>EPTr</t>
  </si>
  <si>
    <t>Eau potable transport</t>
  </si>
  <si>
    <t>Sinef SA</t>
  </si>
  <si>
    <t>EPDis</t>
  </si>
  <si>
    <t>Eau potable distribution</t>
  </si>
  <si>
    <t>ELE</t>
  </si>
  <si>
    <t>Groupe-E</t>
  </si>
  <si>
    <t>Lot</t>
  </si>
  <si>
    <t>Contrat avec commune et canton</t>
  </si>
  <si>
    <t>1. 
Pont de Pérolles – giratoire des Rittes</t>
  </si>
  <si>
    <t>2. 
Rittes – Ecoles</t>
  </si>
  <si>
    <t>3. 
Giratoire des Ecoles – Grangettes</t>
  </si>
  <si>
    <t>Réseaux</t>
  </si>
  <si>
    <t>Canton, arrêt de bus</t>
  </si>
  <si>
    <t>Montant total</t>
  </si>
  <si>
    <t>Giratoire des Rittes   *)</t>
  </si>
  <si>
    <t>*) Bande théorique revêtement, métré dans 1a-RC</t>
  </si>
  <si>
    <t>Total brutte</t>
  </si>
  <si>
    <t>Erreur</t>
  </si>
  <si>
    <t>Rabais</t>
  </si>
  <si>
    <t>Total intermédiaire</t>
  </si>
  <si>
    <t>Montant rétenu pour l'évaluation des offres</t>
  </si>
  <si>
    <t>Contrats à négocier entre l'entreprise et les différents services</t>
  </si>
  <si>
    <t>Contrats avec les services</t>
  </si>
  <si>
    <r>
      <t xml:space="preserve">A remplir ne sont uniquement les chiffres </t>
    </r>
    <r>
      <rPr>
        <b/>
        <sz val="11"/>
        <color rgb="FFFF0000"/>
        <rFont val="Arial"/>
        <family val="2"/>
      </rPr>
      <t>ROUGES</t>
    </r>
  </si>
  <si>
    <t>Entreprise</t>
  </si>
  <si>
    <t>Lieu et date</t>
  </si>
  <si>
    <t>Sceau</t>
  </si>
  <si>
    <t>Signature</t>
  </si>
  <si>
    <t>………………………………………</t>
  </si>
  <si>
    <t>Canton, assainissement du bruit (OPB)</t>
  </si>
  <si>
    <t>Montant total canton / commue</t>
  </si>
  <si>
    <t>AGG</t>
  </si>
  <si>
    <t>Travaux pour l'agglomération</t>
  </si>
  <si>
    <t>Agglomération</t>
  </si>
  <si>
    <t>SCC</t>
  </si>
  <si>
    <t>SSR</t>
  </si>
  <si>
    <t>RRP</t>
  </si>
  <si>
    <t>Séparatif secteur centre</t>
  </si>
  <si>
    <t>Séparatif Ch. Bois des Rittes</t>
  </si>
  <si>
    <t>Réfection coll. Rittes Pérolles</t>
  </si>
  <si>
    <t>Réseau électricité BT/MT</t>
  </si>
  <si>
    <t>PCAM xxx</t>
  </si>
  <si>
    <t>Commune(s), désignation du projet [y.c. lieu dit]</t>
  </si>
  <si>
    <r>
      <t xml:space="preserve">Axe </t>
    </r>
    <r>
      <rPr>
        <sz val="11"/>
        <color rgb="FF8DB3E2"/>
        <rFont val="Arial"/>
        <family val="2"/>
      </rPr>
      <t>n° et désignation de l'axe</t>
    </r>
    <r>
      <rPr>
        <sz val="11"/>
        <color theme="1"/>
        <rFont val="Arial"/>
        <family val="2"/>
      </rPr>
      <t xml:space="preserve">, PR </t>
    </r>
    <r>
      <rPr>
        <sz val="11"/>
        <color rgb="FF8DB3E2"/>
        <rFont val="Arial"/>
        <family val="2"/>
      </rPr>
      <t>n°</t>
    </r>
    <r>
      <rPr>
        <sz val="11"/>
        <color rgb="FF548DD4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à </t>
    </r>
    <r>
      <rPr>
        <sz val="11"/>
        <color rgb="FF8DB3E2"/>
        <rFont val="Arial"/>
        <family val="2"/>
      </rPr>
      <t>n°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</si>
</sst>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color rgb="FF939393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939393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  <font>
      <sz val="11"/>
      <color theme="1"/>
      <name val="Arial"/>
      <family val="2"/>
    </font>
    <font>
      <sz val="11"/>
      <color rgb="FF8DB3E2"/>
      <name val="Arial"/>
      <family val="2"/>
    </font>
    <font>
      <sz val="11"/>
      <color rgb="FF548DD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6">
    <xf numFmtId="0" fontId="0" fillId="0" borderId="0" xfId="0"/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5" fillId="0" borderId="1" xfId="0" applyFont="1" applyBorder="1" applyAlignment="1">
      <alignment vertical="top"/>
    </xf>
    <xf numFmtId="0" fontId="0" fillId="0" borderId="0" xfId="0" applyAlignment="1">
      <alignment horizontal="centerContinuous"/>
    </xf>
    <xf numFmtId="0" fontId="16" fillId="0" borderId="0" xfId="0" applyFont="1" applyAlignment="1">
      <alignment vertical="top"/>
    </xf>
    <xf numFmtId="0" fontId="14" fillId="0" borderId="0" xfId="0" applyFont="1" applyAlignment="1">
      <alignment horizontal="centerContinuous" vertical="center"/>
    </xf>
    <xf numFmtId="0" fontId="14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top"/>
    </xf>
    <xf numFmtId="0" fontId="20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 wrapText="1"/>
    </xf>
    <xf numFmtId="0" fontId="15" fillId="4" borderId="0" xfId="0" applyFont="1" applyFill="1" applyAlignment="1">
      <alignment vertical="top"/>
    </xf>
    <xf numFmtId="164" fontId="15" fillId="4" borderId="0" xfId="0" applyNumberFormat="1" applyFont="1" applyFill="1" applyAlignment="1">
      <alignment vertical="top"/>
    </xf>
    <xf numFmtId="9" fontId="15" fillId="0" borderId="7" xfId="3" applyFont="1" applyBorder="1" applyAlignment="1">
      <alignment vertical="top"/>
    </xf>
    <xf numFmtId="0" fontId="15" fillId="0" borderId="3" xfId="0" applyFont="1" applyBorder="1" applyAlignment="1">
      <alignment vertical="top"/>
    </xf>
    <xf numFmtId="9" fontId="15" fillId="0" borderId="8" xfId="3" applyFont="1" applyBorder="1" applyAlignment="1">
      <alignment vertical="top"/>
    </xf>
    <xf numFmtId="0" fontId="15" fillId="0" borderId="5" xfId="0" applyFont="1" applyBorder="1" applyAlignment="1">
      <alignment vertical="top"/>
    </xf>
    <xf numFmtId="9" fontId="15" fillId="0" borderId="9" xfId="3" applyFont="1" applyBorder="1" applyAlignment="1">
      <alignment vertical="top"/>
    </xf>
    <xf numFmtId="164" fontId="15" fillId="0" borderId="1" xfId="2" applyFont="1" applyBorder="1" applyAlignment="1">
      <alignment vertical="top"/>
    </xf>
    <xf numFmtId="164" fontId="15" fillId="0" borderId="7" xfId="2" applyFont="1" applyBorder="1" applyAlignment="1">
      <alignment vertical="top"/>
    </xf>
    <xf numFmtId="164" fontId="15" fillId="0" borderId="2" xfId="2" applyFont="1" applyBorder="1" applyAlignment="1">
      <alignment vertical="top"/>
    </xf>
    <xf numFmtId="164" fontId="15" fillId="0" borderId="3" xfId="0" applyNumberFormat="1" applyFont="1" applyBorder="1" applyAlignment="1">
      <alignment vertical="top"/>
    </xf>
    <xf numFmtId="164" fontId="15" fillId="0" borderId="8" xfId="0" applyNumberFormat="1" applyFont="1" applyBorder="1" applyAlignment="1">
      <alignment vertical="top"/>
    </xf>
    <xf numFmtId="164" fontId="15" fillId="0" borderId="4" xfId="0" applyNumberFormat="1" applyFont="1" applyBorder="1" applyAlignment="1">
      <alignment vertical="top"/>
    </xf>
    <xf numFmtId="164" fontId="15" fillId="0" borderId="6" xfId="0" applyNumberFormat="1" applyFont="1" applyBorder="1" applyAlignment="1">
      <alignment vertical="top"/>
    </xf>
    <xf numFmtId="164" fontId="15" fillId="0" borderId="2" xfId="0" applyNumberFormat="1" applyFont="1" applyBorder="1" applyAlignment="1">
      <alignment vertical="top"/>
    </xf>
    <xf numFmtId="165" fontId="19" fillId="0" borderId="4" xfId="0" applyNumberFormat="1" applyFont="1" applyBorder="1" applyAlignment="1">
      <alignment vertical="top"/>
    </xf>
    <xf numFmtId="0" fontId="15" fillId="0" borderId="4" xfId="0" applyFont="1" applyBorder="1" applyAlignment="1">
      <alignment vertical="top"/>
    </xf>
    <xf numFmtId="165" fontId="15" fillId="0" borderId="4" xfId="0" applyNumberFormat="1" applyFont="1" applyBorder="1" applyAlignment="1">
      <alignment vertical="top"/>
    </xf>
    <xf numFmtId="164" fontId="18" fillId="0" borderId="6" xfId="0" applyNumberFormat="1" applyFont="1" applyBorder="1" applyAlignment="1">
      <alignment vertical="top"/>
    </xf>
    <xf numFmtId="0" fontId="1" fillId="5" borderId="0" xfId="0" applyFont="1" applyFill="1" applyAlignment="1">
      <alignment horizontal="left" vertical="top"/>
    </xf>
    <xf numFmtId="164" fontId="19" fillId="0" borderId="18" xfId="2" applyFont="1" applyBorder="1" applyAlignment="1">
      <alignment vertical="top"/>
    </xf>
    <xf numFmtId="164" fontId="19" fillId="0" borderId="19" xfId="2" applyFont="1" applyBorder="1" applyAlignment="1">
      <alignment vertical="top"/>
    </xf>
    <xf numFmtId="164" fontId="19" fillId="0" borderId="20" xfId="2" applyFont="1" applyBorder="1" applyAlignment="1">
      <alignment vertical="top"/>
    </xf>
    <xf numFmtId="0" fontId="16" fillId="3" borderId="11" xfId="0" applyFont="1" applyFill="1" applyBorder="1" applyAlignment="1">
      <alignment vertical="top"/>
    </xf>
    <xf numFmtId="0" fontId="16" fillId="3" borderId="12" xfId="0" applyFont="1" applyFill="1" applyBorder="1" applyAlignment="1">
      <alignment vertical="top"/>
    </xf>
    <xf numFmtId="0" fontId="16" fillId="3" borderId="22" xfId="0" applyFont="1" applyFill="1" applyBorder="1" applyAlignment="1">
      <alignment vertical="top"/>
    </xf>
    <xf numFmtId="0" fontId="24" fillId="0" borderId="0" xfId="0" applyFont="1" applyAlignment="1">
      <alignment horizontal="centerContinuous" vertical="center"/>
    </xf>
    <xf numFmtId="0" fontId="25" fillId="0" borderId="0" xfId="0" applyFont="1"/>
    <xf numFmtId="0" fontId="18" fillId="0" borderId="23" xfId="0" applyFont="1" applyBorder="1" applyAlignment="1">
      <alignment vertical="top"/>
    </xf>
    <xf numFmtId="0" fontId="15" fillId="0" borderId="16" xfId="0" applyFont="1" applyBorder="1" applyAlignment="1">
      <alignment vertical="top"/>
    </xf>
    <xf numFmtId="165" fontId="15" fillId="0" borderId="15" xfId="0" applyNumberFormat="1" applyFont="1" applyBorder="1" applyAlignment="1">
      <alignment vertical="top"/>
    </xf>
    <xf numFmtId="164" fontId="15" fillId="0" borderId="16" xfId="0" applyNumberFormat="1" applyFont="1" applyBorder="1" applyAlignment="1">
      <alignment vertical="top"/>
    </xf>
    <xf numFmtId="164" fontId="15" fillId="0" borderId="14" xfId="0" applyNumberFormat="1" applyFont="1" applyBorder="1" applyAlignment="1">
      <alignment vertical="top"/>
    </xf>
    <xf numFmtId="0" fontId="18" fillId="0" borderId="24" xfId="0" applyFont="1" applyBorder="1" applyAlignment="1">
      <alignment vertical="top"/>
    </xf>
    <xf numFmtId="0" fontId="22" fillId="0" borderId="25" xfId="0" applyFont="1" applyBorder="1"/>
    <xf numFmtId="0" fontId="18" fillId="0" borderId="25" xfId="0" applyFont="1" applyBorder="1" applyAlignment="1">
      <alignment vertical="top"/>
    </xf>
    <xf numFmtId="0" fontId="18" fillId="0" borderId="26" xfId="0" applyFont="1" applyBorder="1" applyAlignment="1">
      <alignment vertical="top"/>
    </xf>
    <xf numFmtId="0" fontId="18" fillId="0" borderId="27" xfId="0" applyFont="1" applyBorder="1" applyAlignment="1">
      <alignment vertical="top"/>
    </xf>
    <xf numFmtId="0" fontId="18" fillId="0" borderId="28" xfId="0" applyFont="1" applyBorder="1" applyAlignment="1">
      <alignment vertical="top"/>
    </xf>
    <xf numFmtId="0" fontId="18" fillId="0" borderId="28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164" fontId="18" fillId="0" borderId="29" xfId="0" applyNumberFormat="1" applyFont="1" applyBorder="1" applyAlignment="1">
      <alignment horizontal="centerContinuous" vertical="center"/>
    </xf>
    <xf numFmtId="0" fontId="15" fillId="0" borderId="30" xfId="0" applyFont="1" applyBorder="1" applyAlignment="1">
      <alignment vertical="top"/>
    </xf>
    <xf numFmtId="0" fontId="18" fillId="0" borderId="31" xfId="0" applyFont="1" applyBorder="1" applyAlignment="1">
      <alignment vertical="top"/>
    </xf>
    <xf numFmtId="4" fontId="18" fillId="0" borderId="29" xfId="0" applyNumberFormat="1" applyFont="1" applyBorder="1" applyAlignment="1">
      <alignment horizontal="centerContinuous" vertical="center"/>
    </xf>
    <xf numFmtId="0" fontId="1" fillId="6" borderId="0" xfId="0" applyFont="1" applyFill="1" applyAlignment="1">
      <alignment horizontal="right"/>
    </xf>
    <xf numFmtId="0" fontId="26" fillId="0" borderId="0" xfId="0" applyFont="1"/>
    <xf numFmtId="0" fontId="27" fillId="0" borderId="0" xfId="0" applyFont="1"/>
    <xf numFmtId="0" fontId="16" fillId="6" borderId="10" xfId="0" applyFont="1" applyFill="1" applyBorder="1" applyAlignment="1">
      <alignment vertical="top"/>
    </xf>
    <xf numFmtId="0" fontId="16" fillId="6" borderId="7" xfId="0" applyFont="1" applyFill="1" applyBorder="1" applyAlignment="1">
      <alignment vertical="top"/>
    </xf>
    <xf numFmtId="0" fontId="16" fillId="6" borderId="2" xfId="0" applyFont="1" applyFill="1" applyBorder="1" applyAlignment="1">
      <alignment vertical="top"/>
    </xf>
    <xf numFmtId="0" fontId="16" fillId="6" borderId="8" xfId="0" applyFont="1" applyFill="1" applyBorder="1" applyAlignment="1">
      <alignment vertical="top"/>
    </xf>
    <xf numFmtId="0" fontId="16" fillId="6" borderId="4" xfId="0" applyFont="1" applyFill="1" applyBorder="1" applyAlignment="1">
      <alignment vertical="top"/>
    </xf>
    <xf numFmtId="0" fontId="15" fillId="6" borderId="8" xfId="0" applyFont="1" applyFill="1" applyBorder="1" applyAlignment="1">
      <alignment vertical="top"/>
    </xf>
    <xf numFmtId="0" fontId="15" fillId="6" borderId="4" xfId="0" applyFont="1" applyFill="1" applyBorder="1" applyAlignment="1">
      <alignment vertical="top"/>
    </xf>
    <xf numFmtId="0" fontId="15" fillId="6" borderId="9" xfId="0" applyFont="1" applyFill="1" applyBorder="1" applyAlignment="1">
      <alignment vertical="top"/>
    </xf>
    <xf numFmtId="0" fontId="15" fillId="6" borderId="6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0" fontId="15" fillId="6" borderId="2" xfId="0" applyFont="1" applyFill="1" applyBorder="1" applyAlignment="1">
      <alignment vertical="top"/>
    </xf>
    <xf numFmtId="0" fontId="15" fillId="6" borderId="3" xfId="0" applyFont="1" applyFill="1" applyBorder="1" applyAlignment="1">
      <alignment vertical="top"/>
    </xf>
    <xf numFmtId="0" fontId="15" fillId="6" borderId="5" xfId="0" applyFont="1" applyFill="1" applyBorder="1" applyAlignment="1">
      <alignment vertical="top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top"/>
    </xf>
    <xf numFmtId="9" fontId="16" fillId="6" borderId="7" xfId="0" applyNumberFormat="1" applyFont="1" applyFill="1" applyBorder="1" applyAlignment="1">
      <alignment vertical="top"/>
    </xf>
    <xf numFmtId="9" fontId="15" fillId="6" borderId="3" xfId="0" applyNumberFormat="1" applyFont="1" applyFill="1" applyBorder="1" applyAlignment="1">
      <alignment vertical="top"/>
    </xf>
    <xf numFmtId="9" fontId="15" fillId="6" borderId="8" xfId="0" applyNumberFormat="1" applyFont="1" applyFill="1" applyBorder="1" applyAlignment="1">
      <alignment vertical="top"/>
    </xf>
    <xf numFmtId="9" fontId="15" fillId="6" borderId="3" xfId="3" applyFont="1" applyFill="1" applyBorder="1" applyAlignment="1">
      <alignment vertical="top"/>
    </xf>
    <xf numFmtId="9" fontId="15" fillId="6" borderId="8" xfId="3" applyFont="1" applyFill="1" applyBorder="1" applyAlignment="1">
      <alignment vertical="top"/>
    </xf>
    <xf numFmtId="9" fontId="15" fillId="6" borderId="4" xfId="3" applyFont="1" applyFill="1" applyBorder="1" applyAlignment="1">
      <alignment vertical="top"/>
    </xf>
    <xf numFmtId="9" fontId="15" fillId="6" borderId="5" xfId="3" applyFont="1" applyFill="1" applyBorder="1" applyAlignment="1">
      <alignment vertical="top"/>
    </xf>
    <xf numFmtId="9" fontId="15" fillId="6" borderId="9" xfId="3" applyFont="1" applyFill="1" applyBorder="1" applyAlignment="1">
      <alignment vertical="top"/>
    </xf>
    <xf numFmtId="9" fontId="15" fillId="6" borderId="6" xfId="3" applyFont="1" applyFill="1" applyBorder="1" applyAlignment="1">
      <alignment vertical="top"/>
    </xf>
    <xf numFmtId="9" fontId="15" fillId="6" borderId="7" xfId="3" applyFont="1" applyFill="1" applyBorder="1" applyAlignment="1">
      <alignment horizontal="right" vertical="top"/>
    </xf>
    <xf numFmtId="9" fontId="15" fillId="6" borderId="2" xfId="3" applyFont="1" applyFill="1" applyBorder="1" applyAlignment="1">
      <alignment vertical="top"/>
    </xf>
    <xf numFmtId="9" fontId="15" fillId="6" borderId="8" xfId="3" applyFont="1" applyFill="1" applyBorder="1" applyAlignment="1">
      <alignment horizontal="right" vertical="top"/>
    </xf>
    <xf numFmtId="9" fontId="15" fillId="6" borderId="9" xfId="3" applyFont="1" applyFill="1" applyBorder="1" applyAlignment="1">
      <alignment horizontal="right" vertical="top"/>
    </xf>
    <xf numFmtId="0" fontId="18" fillId="0" borderId="17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6" fillId="6" borderId="8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5" fillId="6" borderId="9" xfId="0" applyFont="1" applyFill="1" applyBorder="1" applyAlignment="1">
      <alignment horizontal="center" vertical="top" wrapText="1"/>
    </xf>
    <xf numFmtId="0" fontId="15" fillId="6" borderId="34" xfId="0" applyFont="1" applyFill="1" applyBorder="1" applyAlignment="1">
      <alignment horizontal="center" vertical="top" wrapText="1"/>
    </xf>
    <xf numFmtId="0" fontId="15" fillId="6" borderId="35" xfId="0" applyFont="1" applyFill="1" applyBorder="1" applyAlignment="1">
      <alignment horizontal="center" vertical="top" wrapText="1"/>
    </xf>
    <xf numFmtId="0" fontId="15" fillId="6" borderId="36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textRotation="90"/>
    </xf>
    <xf numFmtId="0" fontId="17" fillId="0" borderId="3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/>
    </xf>
    <xf numFmtId="0" fontId="16" fillId="6" borderId="32" xfId="0" applyFont="1" applyFill="1" applyBorder="1" applyAlignment="1">
      <alignment horizontal="center" vertical="top" wrapText="1"/>
    </xf>
    <xf numFmtId="0" fontId="16" fillId="6" borderId="33" xfId="0" applyFont="1" applyFill="1" applyBorder="1" applyAlignment="1">
      <alignment horizontal="center" vertical="top" wrapText="1"/>
    </xf>
    <xf numFmtId="0" fontId="16" fillId="6" borderId="13" xfId="0" applyFont="1" applyFill="1" applyBorder="1" applyAlignment="1">
      <alignment horizontal="center" vertical="top" wrapText="1"/>
    </xf>
  </cellXfs>
  <cellStyles count="4">
    <cellStyle name="Milliers" xfId="2" builtinId="3"/>
    <cellStyle name="Normal" xfId="0" builtinId="0"/>
    <cellStyle name="Normal 2" xfId="1" xr:uid="{00000000-0005-0000-0000-000002000000}"/>
    <cellStyle name="Pourcentage" xfId="3" builtinId="5"/>
  </cellStyles>
  <dxfs count="0"/>
  <tableStyles count="0" defaultTableStyle="TableStyleMedium9" defaultPivotStyle="PivotStyleLight16"/>
  <colors>
    <mruColors>
      <color rgb="FFCCFF99"/>
      <color rgb="FF0000FF"/>
      <color rgb="FFFFFFCC"/>
      <color rgb="FFFF9933"/>
      <color rgb="FF996633"/>
      <color rgb="FFCC66FF"/>
      <color rgb="FFFF3399"/>
      <color rgb="FF008000"/>
      <color rgb="FFA8A8A8"/>
      <color rgb="FF93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Dessi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647950" y="1552575"/>
          <a:ext cx="0" cy="0"/>
        </a:xfrm>
        <a:custGeom>
          <a:avLst/>
          <a:gdLst/>
          <a:ahLst/>
          <a:cxnLst>
            <a:cxn ang="0">
              <a:pos x="10923" y="16384"/>
            </a:cxn>
            <a:cxn ang="0">
              <a:pos x="0" y="0"/>
            </a:cxn>
            <a:cxn ang="0">
              <a:pos x="16384" y="10923"/>
            </a:cxn>
          </a:cxnLst>
          <a:rect l="0" t="0" r="r" b="b"/>
          <a:pathLst>
            <a:path w="16384" h="16384">
              <a:moveTo>
                <a:pt x="10923" y="16384"/>
              </a:moveTo>
              <a:lnTo>
                <a:pt x="0" y="0"/>
              </a:lnTo>
              <a:lnTo>
                <a:pt x="16384" y="10923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3" name="Dessi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019300" y="1552575"/>
          <a:ext cx="0" cy="0"/>
        </a:xfrm>
        <a:custGeom>
          <a:avLst/>
          <a:gdLst/>
          <a:ahLst/>
          <a:cxnLst>
            <a:cxn ang="0">
              <a:pos x="10923" y="16384"/>
            </a:cxn>
            <a:cxn ang="0">
              <a:pos x="0" y="0"/>
            </a:cxn>
            <a:cxn ang="0">
              <a:pos x="16384" y="10923"/>
            </a:cxn>
          </a:cxnLst>
          <a:rect l="0" t="0" r="r" b="b"/>
          <a:pathLst>
            <a:path w="16384" h="16384">
              <a:moveTo>
                <a:pt x="10923" y="16384"/>
              </a:moveTo>
              <a:lnTo>
                <a:pt x="0" y="0"/>
              </a:lnTo>
              <a:lnTo>
                <a:pt x="16384" y="10923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76200">
          <a:solidFill>
            <a:srgbClr val="996633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</sheetPr>
  <dimension ref="A1:P135"/>
  <sheetViews>
    <sheetView showGridLines="0" tabSelected="1" zoomScale="85" zoomScaleNormal="85" zoomScaleSheetLayoutView="100" zoomScalePageLayoutView="110" workbookViewId="0">
      <selection activeCell="J29" sqref="J29:K35"/>
    </sheetView>
  </sheetViews>
  <sheetFormatPr baseColWidth="10" defaultRowHeight="15" outlineLevelRow="1" outlineLevelCol="1" x14ac:dyDescent="0.25"/>
  <cols>
    <col min="1" max="1" width="6" style="5" customWidth="1"/>
    <col min="2" max="2" width="25" style="3" customWidth="1"/>
    <col min="3" max="3" width="9.42578125" style="3" customWidth="1"/>
    <col min="4" max="4" width="25.42578125" style="3" customWidth="1"/>
    <col min="5" max="11" width="14" style="3" customWidth="1"/>
    <col min="12" max="12" width="10" style="3" hidden="1" customWidth="1" outlineLevel="1"/>
    <col min="13" max="13" width="9" style="3" customWidth="1" collapsed="1"/>
    <col min="14" max="14" width="53.7109375" style="3" bestFit="1" customWidth="1"/>
    <col min="15" max="15" width="8.28515625" style="3" customWidth="1"/>
  </cols>
  <sheetData>
    <row r="1" spans="1:16" s="16" customFormat="1" ht="15.75" x14ac:dyDescent="0.25">
      <c r="B1" s="15"/>
      <c r="C1" s="15"/>
      <c r="D1" s="15"/>
      <c r="E1" s="20" t="s">
        <v>13</v>
      </c>
      <c r="G1" s="15"/>
      <c r="H1" s="15"/>
      <c r="I1" s="15"/>
      <c r="J1" s="15"/>
      <c r="K1" s="19"/>
      <c r="L1" s="15"/>
      <c r="M1" s="15"/>
      <c r="N1" s="52" t="s">
        <v>65</v>
      </c>
      <c r="O1" s="15"/>
    </row>
    <row r="2" spans="1:16" s="60" customFormat="1" ht="8.25" x14ac:dyDescent="0.15">
      <c r="A2" s="59"/>
      <c r="B2" s="59"/>
      <c r="C2" s="59"/>
      <c r="D2" s="59"/>
      <c r="E2" s="59"/>
      <c r="F2" s="59"/>
      <c r="G2" s="59"/>
      <c r="H2" s="59"/>
      <c r="M2" s="59"/>
      <c r="N2" s="59"/>
      <c r="O2" s="59"/>
    </row>
    <row r="3" spans="1:16" s="7" customFormat="1" ht="15.75" x14ac:dyDescent="0.25">
      <c r="A3" s="79" t="s">
        <v>85</v>
      </c>
      <c r="B3" s="17"/>
      <c r="C3" s="18"/>
      <c r="D3" s="18"/>
      <c r="E3" s="18"/>
      <c r="F3" s="10"/>
      <c r="G3" s="10"/>
      <c r="H3" s="4"/>
      <c r="K3" s="78" t="s">
        <v>83</v>
      </c>
      <c r="M3" s="4"/>
    </row>
    <row r="4" spans="1:16" s="7" customFormat="1" ht="15.75" x14ac:dyDescent="0.25">
      <c r="A4" s="80" t="s">
        <v>84</v>
      </c>
      <c r="B4" s="8"/>
      <c r="C4" s="9"/>
      <c r="D4" s="9"/>
      <c r="E4" s="9"/>
      <c r="F4" s="10"/>
      <c r="G4" s="10"/>
      <c r="H4" s="9"/>
      <c r="K4" s="19"/>
      <c r="M4" s="9"/>
    </row>
    <row r="5" spans="1:16" x14ac:dyDescent="0.25">
      <c r="A5" s="4"/>
      <c r="B5" s="1"/>
      <c r="C5" s="2"/>
      <c r="D5" s="2"/>
      <c r="E5" s="2"/>
      <c r="F5" s="2"/>
      <c r="G5" s="2"/>
      <c r="H5" s="2"/>
      <c r="K5" s="6" t="str">
        <f ca="1">CELL("nomfichier")</f>
        <v>F:\04_PRo\1x-3_13_Mise_en_soumission\[AOE_9_Page_de_garde_Série_de_prix.xlsx]Page garde</v>
      </c>
      <c r="M5" s="2"/>
      <c r="P5" s="22"/>
    </row>
    <row r="6" spans="1:16" s="23" customFormat="1" ht="38.25" x14ac:dyDescent="0.25">
      <c r="B6" s="81" t="s">
        <v>48</v>
      </c>
      <c r="C6" s="56" t="s">
        <v>9</v>
      </c>
      <c r="D6" s="57" t="s">
        <v>6</v>
      </c>
      <c r="E6" s="58" t="s">
        <v>55</v>
      </c>
      <c r="F6" s="94" t="s">
        <v>12</v>
      </c>
      <c r="G6" s="95" t="s">
        <v>11</v>
      </c>
      <c r="H6" s="95" t="s">
        <v>54</v>
      </c>
      <c r="I6" s="95" t="s">
        <v>71</v>
      </c>
      <c r="J6" s="95" t="s">
        <v>2</v>
      </c>
      <c r="K6" s="96" t="s">
        <v>3</v>
      </c>
    </row>
    <row r="7" spans="1:16" s="23" customFormat="1" ht="12.75" x14ac:dyDescent="0.25">
      <c r="A7" s="120" t="s">
        <v>49</v>
      </c>
      <c r="B7" s="123" t="s">
        <v>50</v>
      </c>
      <c r="C7" s="82" t="s">
        <v>14</v>
      </c>
      <c r="D7" s="83" t="s">
        <v>15</v>
      </c>
      <c r="E7" s="53">
        <v>100</v>
      </c>
      <c r="F7" s="97"/>
      <c r="G7" s="82"/>
      <c r="H7" s="82"/>
      <c r="I7" s="98">
        <v>1</v>
      </c>
      <c r="J7" s="82"/>
      <c r="K7" s="83"/>
    </row>
    <row r="8" spans="1:16" s="23" customFormat="1" ht="12.75" x14ac:dyDescent="0.25">
      <c r="A8" s="121"/>
      <c r="B8" s="124"/>
      <c r="C8" s="84" t="s">
        <v>16</v>
      </c>
      <c r="D8" s="85" t="s">
        <v>17</v>
      </c>
      <c r="E8" s="54">
        <v>100</v>
      </c>
      <c r="F8" s="99">
        <v>1</v>
      </c>
      <c r="G8" s="86"/>
      <c r="H8" s="86"/>
      <c r="I8" s="86"/>
      <c r="J8" s="86"/>
      <c r="K8" s="87"/>
    </row>
    <row r="9" spans="1:16" s="23" customFormat="1" ht="12.75" x14ac:dyDescent="0.25">
      <c r="A9" s="121"/>
      <c r="B9" s="124"/>
      <c r="C9" s="84" t="s">
        <v>18</v>
      </c>
      <c r="D9" s="85" t="s">
        <v>19</v>
      </c>
      <c r="E9" s="54">
        <v>100</v>
      </c>
      <c r="F9" s="92"/>
      <c r="G9" s="100">
        <v>1</v>
      </c>
      <c r="H9" s="86"/>
      <c r="I9" s="86"/>
      <c r="J9" s="86"/>
      <c r="K9" s="87"/>
    </row>
    <row r="10" spans="1:16" s="23" customFormat="1" ht="12.75" x14ac:dyDescent="0.25">
      <c r="A10" s="121"/>
      <c r="B10" s="124"/>
      <c r="C10" s="84" t="s">
        <v>20</v>
      </c>
      <c r="D10" s="85" t="s">
        <v>8</v>
      </c>
      <c r="E10" s="54">
        <v>100</v>
      </c>
      <c r="F10" s="92"/>
      <c r="G10" s="86"/>
      <c r="H10" s="86"/>
      <c r="I10" s="86"/>
      <c r="J10" s="100">
        <v>1</v>
      </c>
      <c r="K10" s="87"/>
    </row>
    <row r="11" spans="1:16" s="23" customFormat="1" ht="12.75" x14ac:dyDescent="0.25">
      <c r="A11" s="121"/>
      <c r="B11" s="124"/>
      <c r="C11" s="84" t="s">
        <v>21</v>
      </c>
      <c r="D11" s="85" t="s">
        <v>5</v>
      </c>
      <c r="E11" s="54">
        <v>100</v>
      </c>
      <c r="F11" s="101">
        <v>0</v>
      </c>
      <c r="G11" s="102">
        <v>1</v>
      </c>
      <c r="H11" s="102">
        <v>0</v>
      </c>
      <c r="I11" s="102">
        <v>0</v>
      </c>
      <c r="J11" s="102">
        <v>0</v>
      </c>
      <c r="K11" s="87"/>
    </row>
    <row r="12" spans="1:16" s="23" customFormat="1" ht="12.75" x14ac:dyDescent="0.25">
      <c r="A12" s="121"/>
      <c r="B12" s="124"/>
      <c r="C12" s="84" t="s">
        <v>22</v>
      </c>
      <c r="D12" s="85" t="s">
        <v>4</v>
      </c>
      <c r="E12" s="54">
        <v>100</v>
      </c>
      <c r="F12" s="101">
        <v>0.62</v>
      </c>
      <c r="G12" s="102">
        <v>0.23</v>
      </c>
      <c r="H12" s="102">
        <v>0</v>
      </c>
      <c r="I12" s="102">
        <v>7.0000000000000007E-2</v>
      </c>
      <c r="J12" s="102">
        <v>0.08</v>
      </c>
      <c r="K12" s="87"/>
    </row>
    <row r="13" spans="1:16" s="23" customFormat="1" ht="12.75" x14ac:dyDescent="0.25">
      <c r="A13" s="121"/>
      <c r="B13" s="124"/>
      <c r="C13" s="84" t="s">
        <v>23</v>
      </c>
      <c r="D13" s="85" t="s">
        <v>56</v>
      </c>
      <c r="E13" s="54">
        <v>100</v>
      </c>
      <c r="F13" s="92"/>
      <c r="G13" s="86"/>
      <c r="H13" s="86"/>
      <c r="I13" s="86"/>
      <c r="J13" s="100">
        <v>1</v>
      </c>
      <c r="K13" s="103"/>
    </row>
    <row r="14" spans="1:16" s="23" customFormat="1" ht="12.75" x14ac:dyDescent="0.25">
      <c r="A14" s="121"/>
      <c r="B14" s="125"/>
      <c r="C14" s="84" t="s">
        <v>24</v>
      </c>
      <c r="D14" s="85" t="s">
        <v>25</v>
      </c>
      <c r="E14" s="54">
        <v>100</v>
      </c>
      <c r="F14" s="101">
        <v>0.51</v>
      </c>
      <c r="G14" s="102">
        <v>0.13</v>
      </c>
      <c r="H14" s="102">
        <v>0.1</v>
      </c>
      <c r="I14" s="102">
        <v>0.06</v>
      </c>
      <c r="J14" s="102">
        <v>0.2</v>
      </c>
      <c r="K14" s="103"/>
    </row>
    <row r="15" spans="1:16" s="23" customFormat="1" ht="12.75" x14ac:dyDescent="0.25">
      <c r="A15" s="121"/>
      <c r="B15" s="114" t="s">
        <v>51</v>
      </c>
      <c r="C15" s="84" t="s">
        <v>26</v>
      </c>
      <c r="D15" s="85" t="s">
        <v>15</v>
      </c>
      <c r="E15" s="54">
        <v>100</v>
      </c>
      <c r="F15" s="92"/>
      <c r="G15" s="86"/>
      <c r="H15" s="86"/>
      <c r="I15" s="100">
        <v>1</v>
      </c>
      <c r="J15" s="86"/>
      <c r="K15" s="103"/>
    </row>
    <row r="16" spans="1:16" s="30" customFormat="1" ht="12.75" x14ac:dyDescent="0.25">
      <c r="A16" s="121"/>
      <c r="B16" s="114"/>
      <c r="C16" s="86" t="s">
        <v>27</v>
      </c>
      <c r="D16" s="87" t="s">
        <v>17</v>
      </c>
      <c r="E16" s="54">
        <v>100</v>
      </c>
      <c r="F16" s="99">
        <v>1</v>
      </c>
      <c r="G16" s="86"/>
      <c r="H16" s="86"/>
      <c r="I16" s="86"/>
      <c r="J16" s="86"/>
      <c r="K16" s="103"/>
    </row>
    <row r="17" spans="1:11" s="30" customFormat="1" ht="12.75" x14ac:dyDescent="0.25">
      <c r="A17" s="121"/>
      <c r="B17" s="114"/>
      <c r="C17" s="86" t="s">
        <v>28</v>
      </c>
      <c r="D17" s="87" t="s">
        <v>19</v>
      </c>
      <c r="E17" s="54">
        <v>100</v>
      </c>
      <c r="F17" s="92"/>
      <c r="G17" s="100">
        <v>1</v>
      </c>
      <c r="H17" s="86"/>
      <c r="I17" s="86"/>
      <c r="J17" s="86"/>
      <c r="K17" s="103"/>
    </row>
    <row r="18" spans="1:11" s="30" customFormat="1" ht="12.75" x14ac:dyDescent="0.25">
      <c r="A18" s="121"/>
      <c r="B18" s="114"/>
      <c r="C18" s="86" t="s">
        <v>29</v>
      </c>
      <c r="D18" s="87" t="s">
        <v>7</v>
      </c>
      <c r="E18" s="54">
        <v>100</v>
      </c>
      <c r="F18" s="92"/>
      <c r="G18" s="86"/>
      <c r="H18" s="100">
        <v>1</v>
      </c>
      <c r="I18" s="86"/>
      <c r="J18" s="86"/>
      <c r="K18" s="103"/>
    </row>
    <row r="19" spans="1:11" s="30" customFormat="1" ht="12.75" x14ac:dyDescent="0.25">
      <c r="A19" s="121"/>
      <c r="B19" s="114"/>
      <c r="C19" s="86" t="s">
        <v>30</v>
      </c>
      <c r="D19" s="87" t="s">
        <v>31</v>
      </c>
      <c r="E19" s="54">
        <v>100</v>
      </c>
      <c r="F19" s="92"/>
      <c r="G19" s="86"/>
      <c r="H19" s="86"/>
      <c r="I19" s="86"/>
      <c r="J19" s="100">
        <v>1</v>
      </c>
      <c r="K19" s="103"/>
    </row>
    <row r="20" spans="1:11" s="30" customFormat="1" ht="12.75" x14ac:dyDescent="0.25">
      <c r="A20" s="121"/>
      <c r="B20" s="114"/>
      <c r="C20" s="86" t="s">
        <v>32</v>
      </c>
      <c r="D20" s="87" t="s">
        <v>5</v>
      </c>
      <c r="E20" s="54">
        <v>100</v>
      </c>
      <c r="F20" s="101">
        <v>0.24</v>
      </c>
      <c r="G20" s="102">
        <v>0.19</v>
      </c>
      <c r="H20" s="102">
        <v>0.11</v>
      </c>
      <c r="I20" s="102">
        <v>0.03</v>
      </c>
      <c r="J20" s="102">
        <v>0.43</v>
      </c>
      <c r="K20" s="103"/>
    </row>
    <row r="21" spans="1:11" s="30" customFormat="1" ht="12.75" x14ac:dyDescent="0.25">
      <c r="A21" s="121"/>
      <c r="B21" s="114"/>
      <c r="C21" s="86" t="s">
        <v>33</v>
      </c>
      <c r="D21" s="87" t="s">
        <v>4</v>
      </c>
      <c r="E21" s="54">
        <v>100</v>
      </c>
      <c r="F21" s="101">
        <v>0.45</v>
      </c>
      <c r="G21" s="102">
        <v>0.08</v>
      </c>
      <c r="H21" s="102">
        <v>0.15</v>
      </c>
      <c r="I21" s="102">
        <v>0.05</v>
      </c>
      <c r="J21" s="102">
        <v>0.27</v>
      </c>
      <c r="K21" s="103"/>
    </row>
    <row r="22" spans="1:11" s="30" customFormat="1" ht="12.75" x14ac:dyDescent="0.25">
      <c r="A22" s="121"/>
      <c r="B22" s="115" t="s">
        <v>52</v>
      </c>
      <c r="C22" s="86" t="s">
        <v>34</v>
      </c>
      <c r="D22" s="87" t="s">
        <v>15</v>
      </c>
      <c r="E22" s="54">
        <v>100</v>
      </c>
      <c r="F22" s="92"/>
      <c r="G22" s="86"/>
      <c r="H22" s="86"/>
      <c r="I22" s="100">
        <v>1</v>
      </c>
      <c r="J22" s="86"/>
      <c r="K22" s="103"/>
    </row>
    <row r="23" spans="1:11" s="30" customFormat="1" ht="12.75" x14ac:dyDescent="0.25">
      <c r="A23" s="121"/>
      <c r="B23" s="115"/>
      <c r="C23" s="86" t="s">
        <v>35</v>
      </c>
      <c r="D23" s="87" t="s">
        <v>17</v>
      </c>
      <c r="E23" s="54">
        <v>100</v>
      </c>
      <c r="F23" s="99">
        <v>1</v>
      </c>
      <c r="G23" s="86"/>
      <c r="H23" s="86"/>
      <c r="I23" s="86"/>
      <c r="J23" s="86"/>
      <c r="K23" s="103"/>
    </row>
    <row r="24" spans="1:11" s="30" customFormat="1" ht="12.75" x14ac:dyDescent="0.25">
      <c r="A24" s="121"/>
      <c r="B24" s="115"/>
      <c r="C24" s="86" t="s">
        <v>36</v>
      </c>
      <c r="D24" s="87" t="s">
        <v>19</v>
      </c>
      <c r="E24" s="54">
        <v>100</v>
      </c>
      <c r="F24" s="92"/>
      <c r="G24" s="100">
        <v>1</v>
      </c>
      <c r="H24" s="86"/>
      <c r="I24" s="86"/>
      <c r="J24" s="86"/>
      <c r="K24" s="103"/>
    </row>
    <row r="25" spans="1:11" s="30" customFormat="1" ht="12.75" x14ac:dyDescent="0.25">
      <c r="A25" s="121"/>
      <c r="B25" s="115"/>
      <c r="C25" s="86" t="s">
        <v>37</v>
      </c>
      <c r="D25" s="87" t="s">
        <v>7</v>
      </c>
      <c r="E25" s="54">
        <v>100</v>
      </c>
      <c r="F25" s="92"/>
      <c r="G25" s="86"/>
      <c r="H25" s="100">
        <v>1</v>
      </c>
      <c r="I25" s="86"/>
      <c r="J25" s="86"/>
      <c r="K25" s="103"/>
    </row>
    <row r="26" spans="1:11" s="30" customFormat="1" ht="12.75" x14ac:dyDescent="0.25">
      <c r="A26" s="121"/>
      <c r="B26" s="115"/>
      <c r="C26" s="86" t="s">
        <v>38</v>
      </c>
      <c r="D26" s="87" t="s">
        <v>31</v>
      </c>
      <c r="E26" s="54">
        <v>100</v>
      </c>
      <c r="F26" s="92"/>
      <c r="G26" s="86"/>
      <c r="H26" s="86"/>
      <c r="I26" s="86"/>
      <c r="J26" s="100">
        <v>1</v>
      </c>
      <c r="K26" s="103"/>
    </row>
    <row r="27" spans="1:11" s="30" customFormat="1" ht="12.75" x14ac:dyDescent="0.25">
      <c r="A27" s="121"/>
      <c r="B27" s="115"/>
      <c r="C27" s="86" t="s">
        <v>39</v>
      </c>
      <c r="D27" s="87" t="s">
        <v>5</v>
      </c>
      <c r="E27" s="54">
        <v>100</v>
      </c>
      <c r="F27" s="101">
        <v>0.04</v>
      </c>
      <c r="G27" s="102">
        <v>0.19</v>
      </c>
      <c r="H27" s="102">
        <v>7.0000000000000007E-2</v>
      </c>
      <c r="I27" s="102">
        <v>0</v>
      </c>
      <c r="J27" s="102">
        <v>0.7</v>
      </c>
      <c r="K27" s="103"/>
    </row>
    <row r="28" spans="1:11" s="30" customFormat="1" ht="12.75" x14ac:dyDescent="0.25">
      <c r="A28" s="122"/>
      <c r="B28" s="116"/>
      <c r="C28" s="88" t="s">
        <v>40</v>
      </c>
      <c r="D28" s="89" t="s">
        <v>4</v>
      </c>
      <c r="E28" s="55">
        <v>100</v>
      </c>
      <c r="F28" s="104">
        <v>0.42</v>
      </c>
      <c r="G28" s="105">
        <v>0.06</v>
      </c>
      <c r="H28" s="105">
        <v>0.08</v>
      </c>
      <c r="I28" s="105">
        <v>0.05</v>
      </c>
      <c r="J28" s="105">
        <v>0.39</v>
      </c>
      <c r="K28" s="106"/>
    </row>
    <row r="29" spans="1:11" s="30" customFormat="1" ht="12.75" x14ac:dyDescent="0.25">
      <c r="A29" s="111" t="s">
        <v>64</v>
      </c>
      <c r="B29" s="117" t="s">
        <v>53</v>
      </c>
      <c r="C29" s="90" t="s">
        <v>41</v>
      </c>
      <c r="D29" s="91" t="s">
        <v>42</v>
      </c>
      <c r="E29" s="53">
        <v>100</v>
      </c>
      <c r="F29" s="21"/>
      <c r="G29" s="35"/>
      <c r="H29" s="35"/>
      <c r="I29" s="35"/>
      <c r="J29" s="107" t="s">
        <v>43</v>
      </c>
      <c r="K29" s="108">
        <v>1</v>
      </c>
    </row>
    <row r="30" spans="1:11" s="30" customFormat="1" ht="12.75" x14ac:dyDescent="0.25">
      <c r="A30" s="112"/>
      <c r="B30" s="118"/>
      <c r="C30" s="92" t="s">
        <v>44</v>
      </c>
      <c r="D30" s="87" t="s">
        <v>45</v>
      </c>
      <c r="E30" s="54">
        <v>100</v>
      </c>
      <c r="F30" s="36"/>
      <c r="G30" s="37"/>
      <c r="H30" s="37"/>
      <c r="I30" s="37"/>
      <c r="J30" s="109" t="s">
        <v>10</v>
      </c>
      <c r="K30" s="103">
        <v>1</v>
      </c>
    </row>
    <row r="31" spans="1:11" s="30" customFormat="1" ht="12.75" x14ac:dyDescent="0.25">
      <c r="A31" s="112"/>
      <c r="B31" s="118"/>
      <c r="C31" s="92" t="s">
        <v>76</v>
      </c>
      <c r="D31" s="87" t="s">
        <v>79</v>
      </c>
      <c r="E31" s="54">
        <v>100</v>
      </c>
      <c r="F31" s="36"/>
      <c r="G31" s="37"/>
      <c r="H31" s="37"/>
      <c r="I31" s="37"/>
      <c r="J31" s="109" t="s">
        <v>10</v>
      </c>
      <c r="K31" s="103">
        <v>1</v>
      </c>
    </row>
    <row r="32" spans="1:11" s="30" customFormat="1" ht="12.75" x14ac:dyDescent="0.25">
      <c r="A32" s="112"/>
      <c r="B32" s="118"/>
      <c r="C32" s="92" t="s">
        <v>77</v>
      </c>
      <c r="D32" s="87" t="s">
        <v>80</v>
      </c>
      <c r="E32" s="54">
        <v>100</v>
      </c>
      <c r="F32" s="36"/>
      <c r="G32" s="37"/>
      <c r="H32" s="37"/>
      <c r="I32" s="37"/>
      <c r="J32" s="109" t="s">
        <v>10</v>
      </c>
      <c r="K32" s="103">
        <v>1</v>
      </c>
    </row>
    <row r="33" spans="1:16" s="30" customFormat="1" ht="12.75" x14ac:dyDescent="0.25">
      <c r="A33" s="112"/>
      <c r="B33" s="118"/>
      <c r="C33" s="92" t="s">
        <v>78</v>
      </c>
      <c r="D33" s="87" t="s">
        <v>81</v>
      </c>
      <c r="E33" s="54">
        <v>100</v>
      </c>
      <c r="F33" s="36"/>
      <c r="G33" s="37"/>
      <c r="H33" s="37"/>
      <c r="I33" s="37"/>
      <c r="J33" s="109" t="s">
        <v>10</v>
      </c>
      <c r="K33" s="103">
        <v>1</v>
      </c>
    </row>
    <row r="34" spans="1:16" s="30" customFormat="1" ht="12.75" x14ac:dyDescent="0.25">
      <c r="A34" s="112"/>
      <c r="B34" s="118"/>
      <c r="C34" s="92" t="s">
        <v>73</v>
      </c>
      <c r="D34" s="87" t="s">
        <v>74</v>
      </c>
      <c r="E34" s="54">
        <v>100</v>
      </c>
      <c r="F34" s="36"/>
      <c r="G34" s="37"/>
      <c r="H34" s="37"/>
      <c r="I34" s="37"/>
      <c r="J34" s="109" t="s">
        <v>75</v>
      </c>
      <c r="K34" s="103">
        <v>1</v>
      </c>
    </row>
    <row r="35" spans="1:16" s="30" customFormat="1" ht="12.75" x14ac:dyDescent="0.25">
      <c r="A35" s="113"/>
      <c r="B35" s="119"/>
      <c r="C35" s="93" t="s">
        <v>46</v>
      </c>
      <c r="D35" s="89" t="s">
        <v>82</v>
      </c>
      <c r="E35" s="55">
        <v>100</v>
      </c>
      <c r="F35" s="38"/>
      <c r="G35" s="39"/>
      <c r="H35" s="39"/>
      <c r="I35" s="39"/>
      <c r="J35" s="110" t="s">
        <v>47</v>
      </c>
      <c r="K35" s="106">
        <v>1</v>
      </c>
    </row>
    <row r="36" spans="1:16" s="11" customFormat="1" ht="12.75" x14ac:dyDescent="0.25">
      <c r="D36" s="30" t="s">
        <v>57</v>
      </c>
    </row>
    <row r="37" spans="1:16" s="30" customFormat="1" ht="6" customHeight="1" x14ac:dyDescent="0.25">
      <c r="L37" s="33" t="s">
        <v>59</v>
      </c>
    </row>
    <row r="38" spans="1:16" s="30" customFormat="1" ht="12.75" x14ac:dyDescent="0.25">
      <c r="D38" s="21" t="s">
        <v>58</v>
      </c>
      <c r="E38" s="47">
        <f>SUM(E7:E36)</f>
        <v>2900</v>
      </c>
      <c r="F38" s="40">
        <f t="shared" ref="F38:K38" si="0">SUMPRODUCT(F7:F36,$E$7:$E$36)</f>
        <v>528</v>
      </c>
      <c r="G38" s="41">
        <f t="shared" si="0"/>
        <v>488</v>
      </c>
      <c r="H38" s="41">
        <f t="shared" si="0"/>
        <v>251</v>
      </c>
      <c r="I38" s="41">
        <f t="shared" si="0"/>
        <v>326</v>
      </c>
      <c r="J38" s="41">
        <f t="shared" si="0"/>
        <v>607</v>
      </c>
      <c r="K38" s="42">
        <f t="shared" si="0"/>
        <v>700</v>
      </c>
      <c r="L38" s="34">
        <f>SUM(F38:K38)-E38</f>
        <v>0</v>
      </c>
    </row>
    <row r="39" spans="1:16" s="30" customFormat="1" ht="12.75" x14ac:dyDescent="0.25">
      <c r="D39" s="36" t="s">
        <v>60</v>
      </c>
      <c r="E39" s="48">
        <v>-0.02</v>
      </c>
      <c r="F39" s="43">
        <f>ROUND(F38*$E39*20,0)/20</f>
        <v>-10.55</v>
      </c>
      <c r="G39" s="44">
        <f t="shared" ref="G39:K39" si="1">ROUND(G38*$E39*20,0)/20</f>
        <v>-9.75</v>
      </c>
      <c r="H39" s="44">
        <f t="shared" si="1"/>
        <v>-5</v>
      </c>
      <c r="I39" s="44">
        <f t="shared" si="1"/>
        <v>-6.5</v>
      </c>
      <c r="J39" s="44">
        <f t="shared" si="1"/>
        <v>-12.15</v>
      </c>
      <c r="K39" s="45">
        <f t="shared" si="1"/>
        <v>-14</v>
      </c>
    </row>
    <row r="40" spans="1:16" s="30" customFormat="1" ht="12.75" x14ac:dyDescent="0.25">
      <c r="D40" s="36" t="s">
        <v>61</v>
      </c>
      <c r="E40" s="49"/>
      <c r="F40" s="43">
        <f>SUM(F38:F39)</f>
        <v>517.45000000000005</v>
      </c>
      <c r="G40" s="44">
        <f t="shared" ref="G40:K40" si="2">SUM(G38:G39)</f>
        <v>478.25</v>
      </c>
      <c r="H40" s="44">
        <f t="shared" si="2"/>
        <v>246</v>
      </c>
      <c r="I40" s="44">
        <f t="shared" si="2"/>
        <v>319.5</v>
      </c>
      <c r="J40" s="44">
        <f t="shared" si="2"/>
        <v>594.85</v>
      </c>
      <c r="K40" s="45">
        <f t="shared" si="2"/>
        <v>686</v>
      </c>
    </row>
    <row r="41" spans="1:16" s="30" customFormat="1" ht="12.75" x14ac:dyDescent="0.25">
      <c r="D41" s="36" t="s">
        <v>0</v>
      </c>
      <c r="E41" s="50">
        <v>7.6999999999999999E-2</v>
      </c>
      <c r="F41" s="43">
        <f t="shared" ref="F41:K41" si="3">ROUND(F40*$E41*20,0)/20</f>
        <v>39.85</v>
      </c>
      <c r="G41" s="44">
        <f t="shared" si="3"/>
        <v>36.85</v>
      </c>
      <c r="H41" s="44">
        <f t="shared" si="3"/>
        <v>18.95</v>
      </c>
      <c r="I41" s="44">
        <f t="shared" si="3"/>
        <v>24.6</v>
      </c>
      <c r="J41" s="44">
        <f t="shared" si="3"/>
        <v>45.8</v>
      </c>
      <c r="K41" s="45">
        <f t="shared" si="3"/>
        <v>52.8</v>
      </c>
    </row>
    <row r="42" spans="1:16" s="30" customFormat="1" ht="12.75" x14ac:dyDescent="0.25">
      <c r="D42" s="62" t="s">
        <v>1</v>
      </c>
      <c r="E42" s="63"/>
      <c r="F42" s="64">
        <f>SUM(F40:F41)</f>
        <v>557.30000000000007</v>
      </c>
      <c r="G42" s="65">
        <f t="shared" ref="G42" si="4">SUM(G40:G41)</f>
        <v>515.1</v>
      </c>
      <c r="H42" s="65">
        <f t="shared" ref="H42" si="5">SUM(H40:H41)</f>
        <v>264.95</v>
      </c>
      <c r="I42" s="65">
        <f t="shared" ref="I42" si="6">SUM(I40:I41)</f>
        <v>344.1</v>
      </c>
      <c r="J42" s="65">
        <f t="shared" ref="J42" si="7">SUM(J40:J41)</f>
        <v>640.65</v>
      </c>
      <c r="K42" s="46">
        <f t="shared" ref="K42" si="8">SUM(K40:K41)</f>
        <v>738.8</v>
      </c>
    </row>
    <row r="43" spans="1:16" s="30" customFormat="1" ht="13.5" thickBot="1" x14ac:dyDescent="0.3">
      <c r="D43" s="75" t="s">
        <v>72</v>
      </c>
      <c r="E43" s="76"/>
      <c r="F43" s="77">
        <f>SUM(F42:I42)</f>
        <v>1681.4500000000003</v>
      </c>
      <c r="G43" s="77"/>
      <c r="H43" s="77"/>
      <c r="I43" s="77"/>
      <c r="J43" s="74">
        <f>J42</f>
        <v>640.65</v>
      </c>
      <c r="K43" s="61"/>
    </row>
    <row r="44" spans="1:16" s="30" customFormat="1" ht="13.5" thickBot="1" x14ac:dyDescent="0.3">
      <c r="D44" s="70" t="s">
        <v>62</v>
      </c>
      <c r="E44" s="71"/>
      <c r="F44" s="72">
        <f>SUM(F42:J42)</f>
        <v>2322.1000000000004</v>
      </c>
      <c r="G44" s="72"/>
      <c r="H44" s="72"/>
      <c r="I44" s="72"/>
      <c r="J44" s="73"/>
      <c r="K44" s="61"/>
    </row>
    <row r="45" spans="1:16" s="29" customFormat="1" ht="12.75" x14ac:dyDescent="0.2">
      <c r="A45" s="24"/>
      <c r="B45" s="25"/>
      <c r="C45" s="26"/>
      <c r="D45" s="66" t="s">
        <v>63</v>
      </c>
      <c r="E45" s="67"/>
      <c r="F45" s="68"/>
      <c r="G45" s="68"/>
      <c r="H45" s="68"/>
      <c r="I45" s="68"/>
      <c r="J45" s="69"/>
      <c r="K45" s="51">
        <f>K42</f>
        <v>738.8</v>
      </c>
      <c r="L45" s="34">
        <f>F44+K45-E38*(1+E39)*(1+E41)</f>
        <v>6.6000000000713044E-2</v>
      </c>
      <c r="M45" s="30"/>
      <c r="N45" s="26"/>
      <c r="O45" s="28"/>
      <c r="P45" s="27"/>
    </row>
    <row r="46" spans="1:16" s="30" customFormat="1" ht="12.75" x14ac:dyDescent="0.25"/>
    <row r="47" spans="1:16" s="30" customFormat="1" ht="12.75" x14ac:dyDescent="0.25">
      <c r="A47" s="30" t="s">
        <v>66</v>
      </c>
      <c r="D47" s="30" t="s">
        <v>67</v>
      </c>
      <c r="F47" s="30" t="s">
        <v>68</v>
      </c>
      <c r="I47" s="30" t="s">
        <v>69</v>
      </c>
    </row>
    <row r="48" spans="1:16" s="30" customFormat="1" ht="12.75" x14ac:dyDescent="0.25"/>
    <row r="49" spans="1:9" s="30" customFormat="1" ht="12.75" x14ac:dyDescent="0.25">
      <c r="A49" s="30" t="s">
        <v>70</v>
      </c>
      <c r="D49" s="30" t="s">
        <v>70</v>
      </c>
      <c r="I49" s="30" t="s">
        <v>70</v>
      </c>
    </row>
    <row r="50" spans="1:9" s="30" customFormat="1" ht="9" customHeight="1" x14ac:dyDescent="0.25"/>
    <row r="51" spans="1:9" s="30" customFormat="1" ht="12.75" x14ac:dyDescent="0.25"/>
    <row r="52" spans="1:9" s="30" customFormat="1" ht="12.75" x14ac:dyDescent="0.25"/>
    <row r="53" spans="1:9" s="30" customFormat="1" ht="12.75" x14ac:dyDescent="0.25"/>
    <row r="54" spans="1:9" s="30" customFormat="1" ht="12.75" x14ac:dyDescent="0.25"/>
    <row r="55" spans="1:9" s="30" customFormat="1" ht="12.75" x14ac:dyDescent="0.25"/>
    <row r="56" spans="1:9" s="30" customFormat="1" ht="12.75" x14ac:dyDescent="0.25"/>
    <row r="57" spans="1:9" s="30" customFormat="1" ht="12.75" outlineLevel="1" x14ac:dyDescent="0.25"/>
    <row r="58" spans="1:9" s="30" customFormat="1" ht="12.75" outlineLevel="1" x14ac:dyDescent="0.25"/>
    <row r="59" spans="1:9" s="30" customFormat="1" ht="12.75" outlineLevel="1" x14ac:dyDescent="0.25"/>
    <row r="60" spans="1:9" s="30" customFormat="1" ht="12.75" x14ac:dyDescent="0.25"/>
    <row r="61" spans="1:9" s="30" customFormat="1" ht="12.75" x14ac:dyDescent="0.25"/>
    <row r="62" spans="1:9" s="30" customFormat="1" ht="12.75" x14ac:dyDescent="0.25"/>
    <row r="63" spans="1:9" s="30" customFormat="1" ht="12.75" x14ac:dyDescent="0.25"/>
    <row r="64" spans="1:9" s="30" customFormat="1" ht="12.75" x14ac:dyDescent="0.25"/>
    <row r="65" spans="1:2" s="30" customFormat="1" ht="12.75" x14ac:dyDescent="0.25"/>
    <row r="66" spans="1:2" s="30" customFormat="1" ht="12.75" x14ac:dyDescent="0.25"/>
    <row r="67" spans="1:2" s="30" customFormat="1" ht="12.75" x14ac:dyDescent="0.25"/>
    <row r="68" spans="1:2" s="30" customFormat="1" ht="12.75" x14ac:dyDescent="0.25"/>
    <row r="69" spans="1:2" s="30" customFormat="1" ht="12.75" x14ac:dyDescent="0.25"/>
    <row r="70" spans="1:2" s="30" customFormat="1" ht="12.75" x14ac:dyDescent="0.25"/>
    <row r="71" spans="1:2" s="30" customFormat="1" ht="12.75" x14ac:dyDescent="0.25"/>
    <row r="72" spans="1:2" s="30" customFormat="1" ht="12.75" x14ac:dyDescent="0.25"/>
    <row r="73" spans="1:2" s="30" customFormat="1" ht="12.75" x14ac:dyDescent="0.25"/>
    <row r="74" spans="1:2" s="30" customFormat="1" ht="12.75" x14ac:dyDescent="0.25">
      <c r="A74" s="31"/>
      <c r="B74" s="32"/>
    </row>
    <row r="75" spans="1:2" s="30" customFormat="1" ht="12.75" x14ac:dyDescent="0.25">
      <c r="A75" s="31"/>
      <c r="B75" s="32"/>
    </row>
    <row r="76" spans="1:2" s="30" customFormat="1" ht="12.75" x14ac:dyDescent="0.25">
      <c r="A76" s="31"/>
      <c r="B76" s="32"/>
    </row>
    <row r="77" spans="1:2" s="30" customFormat="1" ht="12.75" x14ac:dyDescent="0.25">
      <c r="A77" s="31"/>
      <c r="B77" s="32"/>
    </row>
    <row r="78" spans="1:2" s="30" customFormat="1" ht="12.75" x14ac:dyDescent="0.25">
      <c r="A78" s="31"/>
      <c r="B78" s="32"/>
    </row>
    <row r="79" spans="1:2" s="30" customFormat="1" ht="12.75" x14ac:dyDescent="0.25">
      <c r="A79" s="31"/>
      <c r="B79" s="32"/>
    </row>
    <row r="80" spans="1:2" s="30" customFormat="1" ht="12.75" x14ac:dyDescent="0.25">
      <c r="A80" s="31"/>
      <c r="B80" s="32"/>
    </row>
    <row r="81" spans="1:2" s="30" customFormat="1" ht="12.75" x14ac:dyDescent="0.25">
      <c r="A81" s="31"/>
      <c r="B81" s="32"/>
    </row>
    <row r="82" spans="1:2" s="30" customFormat="1" ht="12.75" x14ac:dyDescent="0.25">
      <c r="A82" s="31"/>
      <c r="B82" s="32"/>
    </row>
    <row r="83" spans="1:2" s="30" customFormat="1" ht="12.75" x14ac:dyDescent="0.25">
      <c r="A83" s="31"/>
      <c r="B83" s="32"/>
    </row>
    <row r="84" spans="1:2" s="30" customFormat="1" ht="12.75" x14ac:dyDescent="0.25">
      <c r="A84" s="31"/>
      <c r="B84" s="32"/>
    </row>
    <row r="85" spans="1:2" s="30" customFormat="1" ht="12.75" x14ac:dyDescent="0.25">
      <c r="A85" s="31"/>
      <c r="B85" s="32"/>
    </row>
    <row r="86" spans="1:2" s="30" customFormat="1" ht="12.75" x14ac:dyDescent="0.25">
      <c r="A86" s="31"/>
      <c r="B86" s="32"/>
    </row>
    <row r="87" spans="1:2" s="30" customFormat="1" ht="12.75" x14ac:dyDescent="0.25">
      <c r="A87" s="31"/>
      <c r="B87" s="32"/>
    </row>
    <row r="88" spans="1:2" s="30" customFormat="1" ht="12.75" x14ac:dyDescent="0.25">
      <c r="A88" s="31"/>
      <c r="B88" s="32"/>
    </row>
    <row r="89" spans="1:2" s="30" customFormat="1" ht="12.75" x14ac:dyDescent="0.25">
      <c r="A89" s="31"/>
      <c r="B89" s="32"/>
    </row>
    <row r="90" spans="1:2" s="30" customFormat="1" ht="12.75" x14ac:dyDescent="0.25">
      <c r="A90" s="31"/>
      <c r="B90" s="32"/>
    </row>
    <row r="91" spans="1:2" s="30" customFormat="1" ht="12.75" x14ac:dyDescent="0.25">
      <c r="A91" s="31"/>
      <c r="B91" s="32"/>
    </row>
    <row r="92" spans="1:2" s="30" customFormat="1" ht="12.75" x14ac:dyDescent="0.25">
      <c r="A92" s="31"/>
      <c r="B92" s="32"/>
    </row>
    <row r="93" spans="1:2" s="30" customFormat="1" ht="12.75" x14ac:dyDescent="0.25">
      <c r="A93" s="31"/>
      <c r="B93" s="32"/>
    </row>
    <row r="94" spans="1:2" s="30" customFormat="1" ht="12.75" x14ac:dyDescent="0.25">
      <c r="A94" s="31"/>
      <c r="B94" s="32"/>
    </row>
    <row r="95" spans="1:2" s="30" customFormat="1" ht="12.75" x14ac:dyDescent="0.25">
      <c r="A95" s="31"/>
      <c r="B95" s="32"/>
    </row>
    <row r="96" spans="1:2" s="30" customFormat="1" ht="12.75" x14ac:dyDescent="0.25">
      <c r="A96" s="31"/>
      <c r="B96" s="32"/>
    </row>
    <row r="97" spans="1:2" s="30" customFormat="1" ht="12.75" x14ac:dyDescent="0.25">
      <c r="A97" s="31"/>
      <c r="B97" s="32"/>
    </row>
    <row r="98" spans="1:2" s="30" customFormat="1" ht="12.75" x14ac:dyDescent="0.25">
      <c r="A98" s="31"/>
      <c r="B98" s="32"/>
    </row>
    <row r="99" spans="1:2" s="30" customFormat="1" ht="12.75" x14ac:dyDescent="0.25">
      <c r="A99" s="31"/>
      <c r="B99" s="32"/>
    </row>
    <row r="100" spans="1:2" s="11" customFormat="1" ht="11.25" x14ac:dyDescent="0.25">
      <c r="A100" s="14"/>
      <c r="B100" s="13"/>
    </row>
    <row r="101" spans="1:2" s="11" customFormat="1" ht="11.25" x14ac:dyDescent="0.25">
      <c r="A101" s="14"/>
      <c r="B101" s="13"/>
    </row>
    <row r="102" spans="1:2" s="11" customFormat="1" ht="11.25" x14ac:dyDescent="0.25">
      <c r="A102" s="14"/>
      <c r="B102" s="13"/>
    </row>
    <row r="103" spans="1:2" s="11" customFormat="1" ht="11.25" x14ac:dyDescent="0.25">
      <c r="A103" s="14"/>
      <c r="B103" s="13"/>
    </row>
    <row r="104" spans="1:2" s="11" customFormat="1" ht="11.25" x14ac:dyDescent="0.25">
      <c r="A104" s="14"/>
      <c r="B104" s="13"/>
    </row>
    <row r="105" spans="1:2" s="11" customFormat="1" ht="11.25" x14ac:dyDescent="0.25">
      <c r="A105" s="14"/>
      <c r="B105" s="13"/>
    </row>
    <row r="106" spans="1:2" s="11" customFormat="1" ht="11.25" x14ac:dyDescent="0.25">
      <c r="A106" s="14"/>
      <c r="B106" s="13"/>
    </row>
    <row r="107" spans="1:2" s="11" customFormat="1" ht="11.25" x14ac:dyDescent="0.25">
      <c r="A107" s="14"/>
      <c r="B107" s="13"/>
    </row>
    <row r="108" spans="1:2" s="11" customFormat="1" ht="11.25" x14ac:dyDescent="0.25">
      <c r="A108" s="14"/>
      <c r="B108" s="13"/>
    </row>
    <row r="109" spans="1:2" s="11" customFormat="1" ht="11.25" x14ac:dyDescent="0.25">
      <c r="A109" s="14"/>
      <c r="B109" s="13"/>
    </row>
    <row r="110" spans="1:2" s="11" customFormat="1" ht="11.25" x14ac:dyDescent="0.25">
      <c r="A110" s="14"/>
      <c r="B110" s="13"/>
    </row>
    <row r="111" spans="1:2" s="11" customFormat="1" ht="11.25" x14ac:dyDescent="0.25">
      <c r="A111" s="14"/>
      <c r="B111" s="13"/>
    </row>
    <row r="112" spans="1:2" s="11" customFormat="1" ht="11.25" x14ac:dyDescent="0.25">
      <c r="A112" s="14"/>
      <c r="B112" s="13"/>
    </row>
    <row r="113" spans="1:15" s="11" customFormat="1" ht="11.25" x14ac:dyDescent="0.25">
      <c r="A113" s="14"/>
      <c r="B113" s="13"/>
    </row>
    <row r="114" spans="1:15" s="11" customFormat="1" ht="11.25" x14ac:dyDescent="0.25">
      <c r="A114" s="14"/>
      <c r="B114" s="13"/>
    </row>
    <row r="115" spans="1:15" s="11" customFormat="1" ht="11.25" x14ac:dyDescent="0.25">
      <c r="A115" s="14"/>
      <c r="B115" s="13"/>
    </row>
    <row r="116" spans="1:15" s="11" customFormat="1" ht="11.25" x14ac:dyDescent="0.25">
      <c r="A116" s="14"/>
      <c r="B116" s="13"/>
    </row>
    <row r="117" spans="1:15" s="11" customFormat="1" ht="11.25" x14ac:dyDescent="0.25">
      <c r="A117" s="14"/>
      <c r="B117" s="13"/>
    </row>
    <row r="118" spans="1:15" s="11" customFormat="1" ht="11.25" x14ac:dyDescent="0.25">
      <c r="A118" s="14"/>
      <c r="B118" s="13"/>
    </row>
    <row r="119" spans="1:15" s="11" customFormat="1" ht="11.25" x14ac:dyDescent="0.25">
      <c r="A119" s="14"/>
      <c r="B119" s="13"/>
    </row>
    <row r="120" spans="1:15" s="11" customFormat="1" ht="11.25" x14ac:dyDescent="0.25">
      <c r="A120" s="14"/>
      <c r="B120" s="13"/>
    </row>
    <row r="121" spans="1:15" s="12" customFormat="1" ht="11.25" x14ac:dyDescent="0.25">
      <c r="A121" s="1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s="12" customFormat="1" ht="11.25" x14ac:dyDescent="0.25">
      <c r="A122" s="14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s="12" customFormat="1" ht="11.25" x14ac:dyDescent="0.25">
      <c r="A123" s="14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s="12" customFormat="1" ht="11.25" x14ac:dyDescent="0.25">
      <c r="A124" s="14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s="12" customFormat="1" ht="11.25" x14ac:dyDescent="0.25">
      <c r="A125" s="14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s="12" customFormat="1" ht="11.25" x14ac:dyDescent="0.25">
      <c r="A126" s="14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s="12" customFormat="1" ht="11.25" x14ac:dyDescent="0.25">
      <c r="A127" s="14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s="12" customFormat="1" ht="11.25" x14ac:dyDescent="0.25">
      <c r="A128" s="14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s="12" customFormat="1" ht="11.25" x14ac:dyDescent="0.25">
      <c r="A129" s="14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s="12" customFormat="1" ht="11.25" x14ac:dyDescent="0.25">
      <c r="A130" s="14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s="12" customFormat="1" ht="11.25" x14ac:dyDescent="0.25">
      <c r="A131" s="14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s="12" customFormat="1" ht="11.25" x14ac:dyDescent="0.25">
      <c r="A132" s="14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s="12" customFormat="1" ht="11.25" x14ac:dyDescent="0.25">
      <c r="A133" s="14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s="12" customFormat="1" ht="11.25" x14ac:dyDescent="0.25">
      <c r="A134" s="14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s="12" customFormat="1" ht="11.25" x14ac:dyDescent="0.25">
      <c r="A135" s="14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</sheetData>
  <mergeCells count="6">
    <mergeCell ref="A29:A35"/>
    <mergeCell ref="B15:B21"/>
    <mergeCell ref="B22:B28"/>
    <mergeCell ref="B29:B35"/>
    <mergeCell ref="A7:A28"/>
    <mergeCell ref="B7:B14"/>
  </mergeCells>
  <dataValidations count="1">
    <dataValidation type="list" allowBlank="1" showInputMessage="1" showErrorMessage="1" sqref="C65284:E65284 C982788:E982788 C917252:E917252 C851716:E851716 C786180:E786180 C720644:E720644 C655108:E655108 C589572:E589572 C524036:E524036 C458500:E458500 C392964:E392964 C327428:E327428 C261892:E261892 C196356:E196356 C130820:E130820" xr:uid="{00000000-0002-0000-0000-000000000000}">
      <formula1>#REF!</formula1>
    </dataValidation>
  </dataValidations>
  <pageMargins left="0.82677165354330717" right="0.43307086614173229" top="1.1811023622047245" bottom="0.51181102362204722" header="0.43307086614173229" footer="0.19685039370078741"/>
  <pageSetup paperSize="8" scale="110" orientation="landscape" cellComments="asDisplayed" r:id="rId1"/>
  <headerFooter differentFirst="1">
    <oddHeader>&amp;L&amp;"Arial,Gras"&amp;8&amp;G
       Page &amp;P de &amp;N</oddHeader>
    <firstHeader xml:space="preserve">&amp;L&amp;G&amp;R&amp;"Arial,Gras"&amp;8&amp;G
153-1f &amp;"Arial,Normal"21.10.24   &amp;"Arial,Gras"   </firstHeader>
    <firstFooter>&amp;L&amp;"Arial,Normal"&amp;6&amp;K00-038—
Direction de l'aménagement, de l'environnement et des constructions DAEC
Raumplanungs-, Umwelt- und Baudirection RUBD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Page garde</vt:lpstr>
      <vt:lpstr>'Page garde'!Print_Area</vt:lpstr>
      <vt:lpstr>'Page garde'!Print_Titles</vt:lpstr>
      <vt:lpstr>'Page garde'!Zone_d_impression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Denervaudt</dc:creator>
  <cp:lastModifiedBy>Camozzi Osvaldo</cp:lastModifiedBy>
  <cp:lastPrinted>2024-10-21T14:17:22Z</cp:lastPrinted>
  <dcterms:created xsi:type="dcterms:W3CDTF">2010-10-19T07:39:27Z</dcterms:created>
  <dcterms:modified xsi:type="dcterms:W3CDTF">2024-10-21T14:17:30Z</dcterms:modified>
</cp:coreProperties>
</file>