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DieseArbeitsmappe"/>
  <mc:AlternateContent xmlns:mc="http://schemas.openxmlformats.org/markup-compatibility/2006">
    <mc:Choice Requires="x15">
      <x15ac:absPath xmlns:x15ac="http://schemas.microsoft.com/office/spreadsheetml/2010/11/ac" url="P:\23. DRUPAL\Section_Construction\Permis_de_Construire\Constructions_HZ\Formulaire\"/>
    </mc:Choice>
  </mc:AlternateContent>
  <xr:revisionPtr revIDLastSave="0" documentId="13_ncr:1_{AA04EABD-4278-459C-B9C2-9432C7C215F6}" xr6:coauthVersionLast="47" xr6:coauthVersionMax="47" xr10:uidLastSave="{00000000-0000-0000-0000-000000000000}"/>
  <bookViews>
    <workbookView xWindow="0" yWindow="0" windowWidth="23040" windowHeight="18600" xr2:uid="{00000000-000D-0000-FFFF-FFFF00000000}"/>
  </bookViews>
  <sheets>
    <sheet name="Nach Buchstabe a" sheetId="2" r:id="rId1"/>
    <sheet name="Nach Buchstabe b" sheetId="4" r:id="rId2"/>
  </sheets>
  <definedNames>
    <definedName name="Spaltenbezeichnungen">#REF!</definedName>
    <definedName name="TotalSpal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4" l="1"/>
  <c r="B7" i="2"/>
  <c r="H29" i="2"/>
  <c r="B30" i="2"/>
  <c r="D30" i="2"/>
  <c r="G30" i="2"/>
  <c r="H30" i="2"/>
  <c r="I30" i="2"/>
  <c r="K30" i="2"/>
  <c r="B30" i="4"/>
  <c r="K30" i="4"/>
  <c r="H30" i="4"/>
  <c r="D30" i="4"/>
  <c r="H29" i="4"/>
  <c r="M21" i="4"/>
  <c r="M20" i="4"/>
  <c r="M18" i="4"/>
  <c r="M17" i="4"/>
  <c r="M16" i="4"/>
  <c r="G30" i="4" s="1"/>
  <c r="I30" i="4" s="1"/>
  <c r="M15" i="4"/>
  <c r="M10" i="4"/>
  <c r="M9" i="4"/>
  <c r="M21" i="2"/>
  <c r="M20" i="2"/>
  <c r="M17" i="2"/>
  <c r="M15" i="2"/>
  <c r="M10" i="2"/>
  <c r="M9" i="2"/>
  <c r="D29" i="4" l="1"/>
  <c r="J31" i="4"/>
  <c r="J31" i="2"/>
  <c r="G29" i="2"/>
  <c r="I29" i="2" s="1"/>
  <c r="I31" i="2" s="1"/>
  <c r="K31" i="2" s="1"/>
  <c r="H31" i="2" s="1"/>
  <c r="D29" i="2"/>
  <c r="M11" i="4"/>
  <c r="G33" i="4" s="1"/>
  <c r="I33" i="4" s="1"/>
  <c r="D34" i="4"/>
  <c r="G34" i="4"/>
  <c r="I34" i="4" s="1"/>
  <c r="G29" i="4"/>
  <c r="I29" i="4" s="1"/>
  <c r="I31" i="4" s="1"/>
  <c r="M11" i="2"/>
  <c r="A38" i="4" l="1"/>
  <c r="K31" i="4"/>
  <c r="J35" i="4"/>
  <c r="D33" i="4"/>
  <c r="A37" i="2"/>
  <c r="A38" i="2"/>
  <c r="I35" i="4"/>
  <c r="M31" i="2"/>
  <c r="M31" i="4" l="1"/>
  <c r="H31" i="4"/>
  <c r="K35" i="4"/>
  <c r="A37" i="4" s="1"/>
  <c r="H35" i="4" l="1"/>
  <c r="M3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 de Quervain</author>
    <author>Halleux Quentin</author>
  </authors>
  <commentList>
    <comment ref="A15" authorId="0" shapeId="0" xr:uid="{0F254B69-26BF-41A7-AEEE-5A56855F2B73}">
      <text>
        <r>
          <rPr>
            <b/>
            <sz val="8"/>
            <color indexed="81"/>
            <rFont val="Tahoma"/>
            <family val="2"/>
          </rPr>
          <t>Wird ein Gebäudeteil im öffentlichen Interesse verschoben (z. B. Verschiebung eines Anbaus an eine weniger exponierte Seite des Hauses), so können die Flächen ausnahmsweise als innerhalb des bestehenden Gebäudevolumens berechnet werden, wie wenn der Anbau nicht verschoben worden wäre.</t>
        </r>
      </text>
    </comment>
    <comment ref="A16" authorId="1" shapeId="0" xr:uid="{40030BC2-CE49-4597-A534-651B3183C59D}">
      <text>
        <r>
          <rPr>
            <b/>
            <sz val="8"/>
            <color indexed="81"/>
            <rFont val="Tahoma"/>
            <family val="2"/>
          </rPr>
          <t>Nicht verfügbar in Buchstabe a</t>
        </r>
      </text>
    </comment>
    <comment ref="A17" authorId="0" shapeId="0" xr:uid="{1A634825-B192-419D-B8D8-7C6310DB9325}">
      <text>
        <r>
          <rPr>
            <b/>
            <sz val="8"/>
            <color indexed="81"/>
            <rFont val="Tahoma"/>
            <family val="2"/>
          </rPr>
          <t>Wird ein Gebäudeteil im öffentlichen Interesse verschoben (z. B. Verschiebung eines Anbaus an eine weniger exponierte Seite des Hauses), so können die Flächen ausnahmsweise als innerhalb des bestehenden Gebäudevolumens berechnet werden, wie wenn der Anbau nicht verschoben worden wäre.</t>
        </r>
      </text>
    </comment>
    <comment ref="A18" authorId="1" shapeId="0" xr:uid="{2BF226AD-AD91-4664-8120-BA5D04BDBE1E}">
      <text>
        <r>
          <rPr>
            <b/>
            <sz val="8"/>
            <color indexed="81"/>
            <rFont val="Tahoma"/>
            <family val="2"/>
          </rPr>
          <t>Nicht verfügbar in Buchstabe a</t>
        </r>
        <r>
          <rPr>
            <sz val="9"/>
            <color indexed="81"/>
            <rFont val="Tahoma"/>
            <family val="2"/>
          </rPr>
          <t xml:space="preserve">
</t>
        </r>
      </text>
    </comment>
    <comment ref="B29" authorId="0" shapeId="0" xr:uid="{A67A1220-E90A-4C56-9224-EB0C68D92DE4}">
      <text>
        <r>
          <rPr>
            <b/>
            <sz val="8"/>
            <color indexed="81"/>
            <rFont val="Tahoma"/>
            <family val="2"/>
          </rPr>
          <t>Negative Werte werden berücksichtigt, so weit Flächen in diesem Umfang tatsächlich beseitigt wurden. Da sie auch negativ bloss zu 50% angerechnet werden, wird beim Verschieben von Gebäudeteilen per Saldo 50% der Fläche als neu angerechnet, was durchaus einem sachgerechten Resultat entspricht. Eine Ausnahme ist dann zu machen, wenn die Verschiebung im öffentlichen Interesse liegt (s.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Christoph de Quervain</author>
  </authors>
  <commentList>
    <comment ref="A15" authorId="0" shapeId="0" xr:uid="{8AC07664-26E6-4CF1-A710-C0E379F868CC}">
      <text>
        <r>
          <rPr>
            <b/>
            <sz val="8"/>
            <color indexed="81"/>
            <rFont val="Tahoma"/>
            <family val="2"/>
          </rPr>
          <t>Wird ein Gebäudeteil im öffentlichen Interesse verschoben (z. B. Verschiebung eines Anbaus an eine weniger exponierte Seite des Hauses), so können die Flächen ausnahmsweise als innerhalb des bestehenden Gebäudevolumens berechnet werden, wie wenn der Anbau nicht verschoben worden wäre.</t>
        </r>
      </text>
    </comment>
    <comment ref="A17" authorId="0" shapeId="0" xr:uid="{9775DB9A-7A86-4291-8E31-F18180BAA1F6}">
      <text>
        <r>
          <rPr>
            <b/>
            <sz val="8"/>
            <color indexed="81"/>
            <rFont val="Tahoma"/>
            <family val="2"/>
          </rPr>
          <t>Wird ein Gebäudeteil im öffentlichen Interesse verschoben (z. B. Verschiebung eines Anbaus an eine weniger exponierte Seite des Hauses), so können die Flächen ausnahmsweise als innerhalb des bestehenden Gebäudevolumens berechnet werden, wie wenn der Anbau nicht verschoben worden wäre.</t>
        </r>
      </text>
    </comment>
    <comment ref="B29" authorId="0" shapeId="0" xr:uid="{A5AE03CB-AE09-4384-A2BF-AE41ABD7D2BA}">
      <text>
        <r>
          <rPr>
            <b/>
            <sz val="8"/>
            <color indexed="81"/>
            <rFont val="Tahoma"/>
            <family val="2"/>
          </rPr>
          <t>Negative Werte werden berücksichtigt, so weit Flächen in diesem Umfang tatsächlich beseitigt wurden. Da sie auch negativ bloss zu 50% angerechnet werden, wird beim Verschieben von Gebäudeteilen per Saldo 50% der Fläche als neu angerechnet, was durchaus einem sachgerechten Resultat entspricht. Eine Ausnahme ist dann zu machen, wenn die Verschiebung im öffentlichen Interesse liegt (s. [1]).</t>
        </r>
      </text>
    </comment>
    <comment ref="B33" authorId="0" shapeId="0" xr:uid="{407883CA-45C7-4154-884A-5A020F67826A}">
      <text>
        <r>
          <rPr>
            <b/>
            <sz val="8"/>
            <color indexed="81"/>
            <rFont val="Tahoma"/>
            <family val="2"/>
          </rPr>
          <t>Negative Werte werden berücksichtigt, so weit Flächen in diesem Umfang tatsächlich beseitigt wurden. Da sie auch negativ bloss zu 50% angerechnet werden, wird beim Verschieben von Gebäudeteilen per Saldo 50% der Fläche als neu angerechnet, was durchaus einem sachgerechten Resultat entspricht. Eine Ausnahme ist dann zu machen, wenn die Verschiebung im öffentlichen Interesse liegt (s. [1]).</t>
        </r>
      </text>
    </comment>
  </commentList>
</comments>
</file>

<file path=xl/sharedStrings.xml><?xml version="1.0" encoding="utf-8"?>
<sst xmlns="http://schemas.openxmlformats.org/spreadsheetml/2006/main" count="96" uniqueCount="47">
  <si>
    <t>T1</t>
  </si>
  <si>
    <t>T2</t>
  </si>
  <si>
    <t>T3</t>
  </si>
  <si>
    <t>T4</t>
  </si>
  <si>
    <t>T5</t>
  </si>
  <si>
    <t>T6</t>
  </si>
  <si>
    <t>T7</t>
  </si>
  <si>
    <t>T8</t>
  </si>
  <si>
    <t>%</t>
  </si>
  <si>
    <t>max. 30 %</t>
  </si>
  <si>
    <t>ARE, 29.8.2007</t>
  </si>
  <si>
    <r>
      <t>Total (m</t>
    </r>
    <r>
      <rPr>
        <vertAlign val="superscript"/>
        <sz val="10"/>
        <rFont val="Arial"/>
        <family val="2"/>
      </rPr>
      <t>2</t>
    </r>
    <r>
      <rPr>
        <sz val="10"/>
        <rFont val="Arial"/>
        <family val="2"/>
      </rPr>
      <t>)</t>
    </r>
  </si>
  <si>
    <r>
      <t>max. 100 m</t>
    </r>
    <r>
      <rPr>
        <b/>
        <vertAlign val="superscript"/>
        <sz val="10"/>
        <rFont val="Arial"/>
        <family val="2"/>
      </rPr>
      <t>2</t>
    </r>
  </si>
  <si>
    <r>
      <t>m</t>
    </r>
    <r>
      <rPr>
        <vertAlign val="superscript"/>
        <sz val="10"/>
        <rFont val="Arial"/>
        <family val="2"/>
      </rPr>
      <t>2</t>
    </r>
  </si>
  <si>
    <t>a</t>
  </si>
  <si>
    <t>Bauobjekt:</t>
  </si>
  <si>
    <t>Zeitpunkt der Rechtsänderung</t>
  </si>
  <si>
    <t>aBGF</t>
  </si>
  <si>
    <t>BNF</t>
  </si>
  <si>
    <t>aBGF + BNF</t>
  </si>
  <si>
    <r>
      <t>Einzelflächen (m</t>
    </r>
    <r>
      <rPr>
        <vertAlign val="superscript"/>
        <sz val="10"/>
        <rFont val="Arial"/>
        <family val="2"/>
      </rPr>
      <t>2</t>
    </r>
    <r>
      <rPr>
        <sz val="10"/>
        <rFont val="Arial"/>
        <family val="2"/>
      </rPr>
      <t>)</t>
    </r>
  </si>
  <si>
    <t xml:space="preserve">Zustand gemäss Umbauvorhaben		</t>
  </si>
  <si>
    <t>aBGF innerhalb Gebäudevolumen [1]</t>
  </si>
  <si>
    <t>aBGF ausserhalb Gebäudevolumen</t>
  </si>
  <si>
    <t>BNF innerhalb Gebäudevolumen [1]</t>
  </si>
  <si>
    <t>BNF ausserhalb Gebäudevolumen</t>
  </si>
  <si>
    <t>Durch Abbruch beseitigte aBGF</t>
  </si>
  <si>
    <t>Durch Abbruch beseitigte BNF</t>
  </si>
  <si>
    <r>
      <t xml:space="preserve">Berechnung nach Bst. </t>
    </r>
    <r>
      <rPr>
        <b/>
        <sz val="12"/>
        <color rgb="FFFF0000"/>
        <rFont val="Arial"/>
        <family val="2"/>
      </rPr>
      <t>b</t>
    </r>
    <r>
      <rPr>
        <b/>
        <sz val="12"/>
        <rFont val="Arial"/>
        <family val="2"/>
      </rPr>
      <t xml:space="preserve"> von Art. 42 Abs. 3 RPV</t>
    </r>
  </si>
  <si>
    <t>Zusätzliche aBGF im bestehenden Gebäude-volumen [2]</t>
  </si>
  <si>
    <t>Zusätzliche Flächen (aBGF+BNF) im bestehenden Gebäudevolumen [2]</t>
  </si>
  <si>
    <t>Total Erweiterung aBGF</t>
  </si>
  <si>
    <t>Anrechenbar</t>
  </si>
  <si>
    <t>Zunahme</t>
  </si>
  <si>
    <t>Berechnung</t>
  </si>
  <si>
    <t>Total Erweiterung aBGF + BNF</t>
  </si>
  <si>
    <t>neue Flächen (aBGF + BNF) ausserhalb des bestehenden Gebäudevolumens</t>
  </si>
  <si>
    <t>aBGF 
+ 
BNF</t>
  </si>
  <si>
    <t>[1]  Wird ein Gebäudeteil im öffentlichen Interesse verschoben (z. B. Verschiebung eines Anbaus an eine weniger exponierte Seite des Hauses), so können die Flächen ausnahmsweise als innerhalb des bestehenden Gebäudevolumens berechnet werden, wie wenn der Anbau nicht verschoben worden wäre.</t>
  </si>
  <si>
    <t>[2] Negative Werte werden berücksichtigt, so weit Flächen in diesem Umfang tatsächlich beseitigt wurden. Da sie auch negativ bloss zu 50% angerechnet werden, wird beim Verschieben von Gebäudeteilen per Saldo 50% der Fläche als neu angerechnet, was durchaus einem sachgerechten Resultat entspricht. Eine Ausnahme ist dann zu machen, wenn die Verschiebung im öffentlichen Interesse liegt (s. [1]).</t>
  </si>
  <si>
    <r>
      <t xml:space="preserve">Berechnung nach Bst. </t>
    </r>
    <r>
      <rPr>
        <b/>
        <sz val="12"/>
        <color rgb="FFFF0000"/>
        <rFont val="Arial"/>
        <family val="2"/>
      </rPr>
      <t>a</t>
    </r>
    <r>
      <rPr>
        <b/>
        <sz val="12"/>
        <rFont val="Arial"/>
        <family val="2"/>
      </rPr>
      <t xml:space="preserve"> von Art. 42 Abs. 3 RPV</t>
    </r>
  </si>
  <si>
    <t>Eventuelle Bemerkung(en)</t>
  </si>
  <si>
    <t>b</t>
  </si>
  <si>
    <t>Hinweis an die Benutzerinnen und Benutzer</t>
  </si>
  <si>
    <t>Zustand</t>
  </si>
  <si>
    <t>Flächenvergleich</t>
  </si>
  <si>
    <t>Änderung des ARE-Formulars durch das BRPA. (28.11.2023)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</si>
</sst>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 #,##0"/>
    <numFmt numFmtId="166" formatCode="dd/mm/yyyy;@"/>
  </numFmts>
  <fonts count="16" x14ac:knownFonts="1">
    <font>
      <sz val="10"/>
      <name val="Arial"/>
    </font>
    <font>
      <b/>
      <sz val="10"/>
      <name val="Arial"/>
      <family val="2"/>
    </font>
    <font>
      <sz val="10"/>
      <name val="Arial"/>
      <family val="2"/>
    </font>
    <font>
      <sz val="14"/>
      <name val="Wingdings"/>
      <charset val="2"/>
    </font>
    <font>
      <sz val="8"/>
      <name val="Arial"/>
      <family val="2"/>
    </font>
    <font>
      <vertAlign val="superscript"/>
      <sz val="10"/>
      <name val="Arial"/>
      <family val="2"/>
    </font>
    <font>
      <b/>
      <vertAlign val="superscript"/>
      <sz val="10"/>
      <name val="Arial"/>
      <family val="2"/>
    </font>
    <font>
      <b/>
      <sz val="12"/>
      <name val="Arial"/>
      <family val="2"/>
    </font>
    <font>
      <b/>
      <sz val="12"/>
      <color rgb="FFFF0000"/>
      <name val="Arial"/>
      <family val="2"/>
    </font>
    <font>
      <sz val="12"/>
      <name val="Arial"/>
      <family val="2"/>
    </font>
    <font>
      <b/>
      <sz val="13"/>
      <name val="Arial"/>
      <family val="2"/>
    </font>
    <font>
      <sz val="10"/>
      <color theme="0"/>
      <name val="Arial"/>
      <family val="2"/>
    </font>
    <font>
      <sz val="10"/>
      <color theme="0" tint="-0.249977111117893"/>
      <name val="Arial"/>
      <family val="2"/>
    </font>
    <font>
      <sz val="9"/>
      <color indexed="81"/>
      <name val="Tahoma"/>
      <family val="2"/>
    </font>
    <font>
      <b/>
      <sz val="8"/>
      <color indexed="81"/>
      <name val="Tahoma"/>
      <family val="2"/>
    </font>
    <font>
      <b/>
      <sz val="10"/>
      <color theme="4" tint="-0.249977111117893"/>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s>
  <borders count="27">
    <border>
      <left/>
      <right/>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top style="thick">
        <color indexed="64"/>
      </top>
      <bottom style="thick">
        <color indexed="64"/>
      </bottom>
      <diagonal/>
    </border>
    <border>
      <left/>
      <right/>
      <top/>
      <bottom style="hair">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right/>
      <top style="thick">
        <color indexed="64"/>
      </top>
      <bottom/>
      <diagonal/>
    </border>
    <border>
      <left style="thick">
        <color indexed="64"/>
      </left>
      <right/>
      <top style="thin">
        <color indexed="64"/>
      </top>
      <bottom/>
      <diagonal/>
    </border>
  </borders>
  <cellStyleXfs count="1">
    <xf numFmtId="0" fontId="0" fillId="0" borderId="0"/>
  </cellStyleXfs>
  <cellXfs count="111">
    <xf numFmtId="0" fontId="0" fillId="0" borderId="0" xfId="0"/>
    <xf numFmtId="0" fontId="2" fillId="0" borderId="0" xfId="0" applyFont="1"/>
    <xf numFmtId="0" fontId="2" fillId="0" borderId="0" xfId="0" applyFont="1" applyAlignment="1">
      <alignment wrapText="1"/>
    </xf>
    <xf numFmtId="0" fontId="2" fillId="2" borderId="1" xfId="0" applyFont="1" applyFill="1" applyBorder="1" applyAlignment="1" applyProtection="1">
      <alignment wrapText="1"/>
      <protection locked="0"/>
    </xf>
    <xf numFmtId="0" fontId="0" fillId="0" borderId="0" xfId="0" applyAlignment="1">
      <alignment horizontal="center" wrapText="1"/>
    </xf>
    <xf numFmtId="0" fontId="2" fillId="0" borderId="2" xfId="0" applyFont="1" applyBorder="1" applyAlignment="1">
      <alignment horizontal="center" wrapText="1"/>
    </xf>
    <xf numFmtId="0" fontId="2" fillId="0" borderId="3" xfId="0" applyFont="1" applyBorder="1" applyAlignment="1">
      <alignment wrapText="1"/>
    </xf>
    <xf numFmtId="0" fontId="2" fillId="3" borderId="0" xfId="0" applyFont="1" applyFill="1" applyAlignment="1">
      <alignment wrapText="1"/>
    </xf>
    <xf numFmtId="0" fontId="2" fillId="3" borderId="4" xfId="0" applyFont="1" applyFill="1" applyBorder="1" applyAlignment="1">
      <alignment wrapText="1"/>
    </xf>
    <xf numFmtId="9" fontId="2" fillId="0" borderId="5" xfId="0" applyNumberFormat="1" applyFont="1" applyBorder="1" applyAlignment="1">
      <alignment wrapText="1"/>
    </xf>
    <xf numFmtId="0" fontId="2" fillId="0" borderId="6" xfId="0" applyFont="1" applyBorder="1" applyAlignment="1">
      <alignment wrapText="1"/>
    </xf>
    <xf numFmtId="0" fontId="2" fillId="3" borderId="0" xfId="0" applyFont="1" applyFill="1" applyAlignment="1">
      <alignment horizontal="right" wrapText="1"/>
    </xf>
    <xf numFmtId="0" fontId="2" fillId="3" borderId="7" xfId="0" applyFont="1" applyFill="1" applyBorder="1" applyAlignment="1">
      <alignment wrapText="1"/>
    </xf>
    <xf numFmtId="0" fontId="3" fillId="0" borderId="0" xfId="0" applyFont="1"/>
    <xf numFmtId="0" fontId="2" fillId="0" borderId="8" xfId="0" applyFont="1" applyBorder="1" applyAlignment="1">
      <alignment wrapText="1"/>
    </xf>
    <xf numFmtId="165" fontId="2" fillId="0" borderId="9" xfId="0" applyNumberFormat="1" applyFont="1" applyBorder="1" applyAlignment="1">
      <alignment wrapText="1"/>
    </xf>
    <xf numFmtId="0" fontId="2" fillId="0" borderId="5" xfId="0" applyFont="1" applyBorder="1" applyAlignment="1">
      <alignment wrapText="1"/>
    </xf>
    <xf numFmtId="0" fontId="2" fillId="0" borderId="10" xfId="0" applyFont="1" applyBorder="1" applyAlignment="1">
      <alignment wrapText="1"/>
    </xf>
    <xf numFmtId="0" fontId="2" fillId="3" borderId="5" xfId="0" applyFont="1" applyFill="1" applyBorder="1" applyAlignment="1">
      <alignment wrapText="1"/>
    </xf>
    <xf numFmtId="0" fontId="2" fillId="3" borderId="11" xfId="0" applyFont="1" applyFill="1" applyBorder="1" applyAlignment="1">
      <alignment wrapText="1"/>
    </xf>
    <xf numFmtId="0" fontId="2" fillId="0" borderId="11" xfId="0" applyFont="1" applyBorder="1" applyAlignment="1">
      <alignment wrapText="1"/>
    </xf>
    <xf numFmtId="0" fontId="2" fillId="0" borderId="0" xfId="0" applyFont="1" applyAlignment="1">
      <alignment horizontal="center"/>
    </xf>
    <xf numFmtId="0" fontId="2" fillId="0" borderId="0" xfId="0" applyFont="1" applyAlignment="1">
      <alignment horizontal="center" wrapText="1"/>
    </xf>
    <xf numFmtId="9" fontId="2" fillId="0" borderId="12" xfId="0" applyNumberFormat="1" applyFont="1" applyBorder="1" applyAlignment="1">
      <alignment horizontal="right" wrapText="1"/>
    </xf>
    <xf numFmtId="0" fontId="2" fillId="0" borderId="16" xfId="0" applyFont="1" applyBorder="1" applyAlignment="1">
      <alignment wrapText="1"/>
    </xf>
    <xf numFmtId="0" fontId="2" fillId="0" borderId="2" xfId="0" applyFont="1" applyBorder="1" applyAlignment="1">
      <alignment wrapText="1"/>
    </xf>
    <xf numFmtId="0" fontId="0" fillId="0" borderId="14" xfId="0" applyBorder="1" applyAlignment="1" applyProtection="1">
      <alignment wrapText="1"/>
      <protection locked="0"/>
    </xf>
    <xf numFmtId="0" fontId="2" fillId="0" borderId="0" xfId="0" applyFont="1" applyAlignment="1" applyProtection="1">
      <alignment wrapText="1"/>
      <protection locked="0"/>
    </xf>
    <xf numFmtId="0" fontId="1" fillId="0" borderId="0" xfId="0" applyFont="1"/>
    <xf numFmtId="0" fontId="1" fillId="0" borderId="0" xfId="0" applyFont="1" applyAlignment="1">
      <alignment wrapText="1"/>
    </xf>
    <xf numFmtId="0" fontId="7" fillId="0" borderId="0" xfId="0" applyFont="1" applyAlignment="1">
      <alignment wrapText="1"/>
    </xf>
    <xf numFmtId="0" fontId="7" fillId="0" borderId="0" xfId="0" applyFont="1"/>
    <xf numFmtId="0" fontId="9" fillId="0" borderId="0" xfId="0" applyFont="1" applyAlignment="1">
      <alignment horizontal="center"/>
    </xf>
    <xf numFmtId="0" fontId="10" fillId="0" borderId="0" xfId="0" applyFont="1"/>
    <xf numFmtId="0" fontId="2" fillId="0" borderId="14" xfId="0" applyFont="1" applyBorder="1" applyAlignment="1">
      <alignment wrapText="1"/>
    </xf>
    <xf numFmtId="0" fontId="11" fillId="0" borderId="0" xfId="0" applyFont="1" applyAlignment="1">
      <alignment horizontal="center"/>
    </xf>
    <xf numFmtId="0" fontId="12" fillId="0" borderId="0" xfId="0" applyFont="1" applyAlignment="1">
      <alignment horizontal="center"/>
    </xf>
    <xf numFmtId="0" fontId="2" fillId="0" borderId="12" xfId="0" applyFont="1" applyBorder="1" applyAlignment="1">
      <alignment horizontal="left" wrapText="1"/>
    </xf>
    <xf numFmtId="0" fontId="3" fillId="0" borderId="24" xfId="0" applyFont="1" applyBorder="1"/>
    <xf numFmtId="0" fontId="2" fillId="0" borderId="25" xfId="0" applyFont="1" applyBorder="1" applyAlignment="1">
      <alignment wrapText="1"/>
    </xf>
    <xf numFmtId="0" fontId="2" fillId="0" borderId="25" xfId="0" applyFont="1" applyBorder="1"/>
    <xf numFmtId="0" fontId="2" fillId="3" borderId="26" xfId="0" applyFont="1" applyFill="1" applyBorder="1" applyAlignment="1">
      <alignment wrapText="1"/>
    </xf>
    <xf numFmtId="0" fontId="2" fillId="3" borderId="12" xfId="0" applyFont="1" applyFill="1" applyBorder="1" applyAlignment="1">
      <alignment wrapText="1"/>
    </xf>
    <xf numFmtId="0" fontId="2" fillId="3" borderId="23" xfId="0" applyFont="1" applyFill="1" applyBorder="1"/>
    <xf numFmtId="166" fontId="1" fillId="0" borderId="0" xfId="0" applyNumberFormat="1" applyFont="1" applyAlignment="1">
      <alignment wrapText="1"/>
    </xf>
    <xf numFmtId="166" fontId="2" fillId="0" borderId="0" xfId="0" applyNumberFormat="1" applyFont="1" applyAlignment="1">
      <alignment wrapText="1"/>
    </xf>
    <xf numFmtId="166" fontId="1" fillId="0" borderId="0" xfId="0" applyNumberFormat="1" applyFont="1" applyAlignment="1">
      <alignment horizontal="left" wrapText="1"/>
    </xf>
    <xf numFmtId="9" fontId="2" fillId="0" borderId="5" xfId="0" applyNumberFormat="1" applyFont="1" applyBorder="1" applyAlignment="1">
      <alignment horizontal="right" wrapText="1"/>
    </xf>
    <xf numFmtId="0" fontId="2" fillId="0" borderId="7" xfId="0" applyFont="1" applyBorder="1" applyAlignment="1">
      <alignment wrapText="1"/>
    </xf>
    <xf numFmtId="0" fontId="0" fillId="0" borderId="5" xfId="0" applyBorder="1" applyAlignment="1">
      <alignment wrapText="1"/>
    </xf>
    <xf numFmtId="0" fontId="1" fillId="0" borderId="22" xfId="0" applyFont="1" applyBorder="1" applyAlignment="1">
      <alignment horizontal="left" vertical="top" wrapText="1"/>
    </xf>
    <xf numFmtId="0" fontId="1" fillId="0" borderId="12" xfId="0" applyFont="1" applyBorder="1" applyAlignment="1">
      <alignment horizontal="left" vertical="top" wrapText="1"/>
    </xf>
    <xf numFmtId="0" fontId="1" fillId="0" borderId="23"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xf>
    <xf numFmtId="0" fontId="2" fillId="0" borderId="7" xfId="0" applyFont="1" applyBorder="1" applyAlignment="1">
      <alignment vertical="top" wrapText="1"/>
    </xf>
    <xf numFmtId="0" fontId="2" fillId="0" borderId="11" xfId="0" applyFont="1" applyBorder="1" applyAlignment="1">
      <alignment vertical="top" wrapText="1"/>
    </xf>
    <xf numFmtId="0" fontId="2" fillId="0" borderId="5" xfId="0" applyFont="1" applyBorder="1" applyAlignment="1">
      <alignment wrapText="1"/>
    </xf>
    <xf numFmtId="0" fontId="2" fillId="0" borderId="11" xfId="0" applyFont="1" applyBorder="1" applyAlignment="1">
      <alignment wrapText="1"/>
    </xf>
    <xf numFmtId="0" fontId="1" fillId="3" borderId="20" xfId="0" applyFont="1" applyFill="1" applyBorder="1" applyAlignment="1">
      <alignment horizontal="right" wrapText="1"/>
    </xf>
    <xf numFmtId="0" fontId="1" fillId="3" borderId="21" xfId="0" applyFont="1" applyFill="1" applyBorder="1" applyAlignment="1">
      <alignment horizontal="right" wrapText="1"/>
    </xf>
    <xf numFmtId="0" fontId="2" fillId="0" borderId="2" xfId="0" applyFont="1" applyBorder="1" applyAlignment="1">
      <alignment wrapText="1"/>
    </xf>
    <xf numFmtId="0" fontId="1" fillId="3" borderId="7" xfId="0" applyFont="1" applyFill="1" applyBorder="1" applyAlignment="1">
      <alignment horizontal="center" wrapText="1"/>
    </xf>
    <xf numFmtId="0" fontId="1" fillId="3" borderId="5" xfId="0" applyFont="1" applyFill="1" applyBorder="1" applyAlignment="1">
      <alignment horizontal="center" wrapText="1"/>
    </xf>
    <xf numFmtId="0" fontId="1" fillId="3" borderId="11" xfId="0" applyFont="1" applyFill="1" applyBorder="1" applyAlignment="1">
      <alignment horizontal="center" wrapText="1"/>
    </xf>
    <xf numFmtId="164" fontId="1" fillId="0" borderId="18" xfId="0" applyNumberFormat="1" applyFont="1" applyBorder="1"/>
    <xf numFmtId="164" fontId="1" fillId="0" borderId="19" xfId="0" applyNumberFormat="1" applyFont="1" applyBorder="1"/>
    <xf numFmtId="0" fontId="15" fillId="4" borderId="0" xfId="0" applyFont="1" applyFill="1" applyAlignment="1">
      <alignment horizontal="left" vertical="center" wrapText="1"/>
    </xf>
    <xf numFmtId="0" fontId="2" fillId="2" borderId="0" xfId="0" applyFont="1" applyFill="1" applyAlignment="1" applyProtection="1">
      <alignment horizontal="left" vertical="top" wrapText="1"/>
      <protection locked="0"/>
    </xf>
    <xf numFmtId="0" fontId="2" fillId="0" borderId="7" xfId="0" applyFont="1" applyBorder="1" applyAlignment="1">
      <alignment horizontal="left" wrapText="1"/>
    </xf>
    <xf numFmtId="0" fontId="2" fillId="0" borderId="5" xfId="0" applyFont="1" applyBorder="1" applyAlignment="1">
      <alignment horizontal="left" wrapText="1"/>
    </xf>
    <xf numFmtId="0" fontId="2" fillId="0" borderId="11" xfId="0" applyFont="1" applyBorder="1" applyAlignment="1">
      <alignment horizontal="left" wrapText="1"/>
    </xf>
    <xf numFmtId="0" fontId="1" fillId="0" borderId="14" xfId="0" applyFont="1" applyBorder="1" applyAlignment="1">
      <alignment wrapText="1"/>
    </xf>
    <xf numFmtId="0" fontId="0" fillId="0" borderId="14" xfId="0" applyBorder="1" applyAlignment="1">
      <alignment wrapText="1"/>
    </xf>
    <xf numFmtId="0" fontId="12" fillId="0" borderId="7" xfId="0" applyFont="1" applyBorder="1" applyAlignment="1">
      <alignment wrapText="1"/>
    </xf>
    <xf numFmtId="0" fontId="12" fillId="0" borderId="5" xfId="0" applyFont="1" applyBorder="1" applyAlignment="1">
      <alignment wrapText="1"/>
    </xf>
    <xf numFmtId="0" fontId="12" fillId="0" borderId="11" xfId="0" applyFont="1" applyBorder="1" applyAlignment="1">
      <alignment wrapText="1"/>
    </xf>
    <xf numFmtId="0" fontId="0" fillId="0" borderId="11" xfId="0" applyBorder="1" applyAlignment="1">
      <alignment wrapText="1"/>
    </xf>
    <xf numFmtId="0" fontId="12" fillId="0" borderId="22" xfId="0" applyFont="1" applyBorder="1" applyAlignment="1">
      <alignment wrapText="1"/>
    </xf>
    <xf numFmtId="0" fontId="12" fillId="0" borderId="12" xfId="0" applyFont="1" applyBorder="1" applyAlignment="1">
      <alignment wrapText="1"/>
    </xf>
    <xf numFmtId="0" fontId="10" fillId="0" borderId="0" xfId="0" applyFont="1" applyAlignment="1">
      <alignment wrapText="1"/>
    </xf>
    <xf numFmtId="0" fontId="10" fillId="2" borderId="0" xfId="0" applyFont="1" applyFill="1" applyProtection="1">
      <protection locked="0"/>
    </xf>
    <xf numFmtId="14" fontId="10" fillId="2" borderId="0" xfId="0" applyNumberFormat="1" applyFont="1" applyFill="1" applyAlignment="1" applyProtection="1">
      <alignment horizontal="left"/>
      <protection locked="0"/>
    </xf>
    <xf numFmtId="0" fontId="2" fillId="0" borderId="22" xfId="0" applyFont="1" applyBorder="1" applyAlignment="1">
      <alignment horizontal="center" vertical="top" wrapText="1"/>
    </xf>
    <xf numFmtId="0" fontId="2" fillId="0" borderId="12" xfId="0" applyFont="1" applyBorder="1" applyAlignment="1">
      <alignment horizontal="center" vertical="top" wrapText="1"/>
    </xf>
    <xf numFmtId="0" fontId="2" fillId="0" borderId="23" xfId="0" applyFont="1" applyBorder="1" applyAlignment="1">
      <alignment horizontal="center" vertical="top" wrapText="1"/>
    </xf>
    <xf numFmtId="0" fontId="2" fillId="0" borderId="13"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2" fillId="0" borderId="16" xfId="0" applyFont="1" applyBorder="1" applyAlignment="1">
      <alignment horizontal="center" vertical="top" wrapText="1"/>
    </xf>
    <xf numFmtId="0" fontId="2" fillId="0" borderId="17" xfId="0" applyFont="1" applyBorder="1" applyAlignment="1">
      <alignment horizontal="center" vertical="top" wrapText="1"/>
    </xf>
    <xf numFmtId="0" fontId="2" fillId="0" borderId="16" xfId="0" applyFont="1" applyBorder="1" applyAlignment="1">
      <alignment horizontal="center" wrapText="1"/>
    </xf>
    <xf numFmtId="0" fontId="2" fillId="0" borderId="17" xfId="0" applyFont="1" applyBorder="1" applyAlignment="1">
      <alignment horizontal="center"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2" fillId="0" borderId="2" xfId="0" applyFont="1" applyBorder="1" applyAlignment="1">
      <alignment horizontal="center" wrapText="1"/>
    </xf>
    <xf numFmtId="0" fontId="0" fillId="0" borderId="2" xfId="0" applyBorder="1" applyAlignment="1">
      <alignment horizontal="center" wrapText="1"/>
    </xf>
    <xf numFmtId="0" fontId="0" fillId="0" borderId="11" xfId="0" applyBorder="1" applyAlignment="1">
      <alignment vertical="top" wrapText="1"/>
    </xf>
    <xf numFmtId="0" fontId="2" fillId="0" borderId="5" xfId="0" applyFont="1" applyBorder="1" applyAlignment="1">
      <alignment vertical="top" wrapText="1"/>
    </xf>
    <xf numFmtId="0" fontId="2" fillId="0" borderId="7" xfId="0" applyFont="1" applyBorder="1" applyAlignment="1">
      <alignment vertical="center" wrapText="1"/>
    </xf>
    <xf numFmtId="0" fontId="0" fillId="0" borderId="11" xfId="0" applyBorder="1" applyAlignment="1">
      <alignment vertical="center" wrapText="1"/>
    </xf>
    <xf numFmtId="0" fontId="0" fillId="0" borderId="5" xfId="0" applyBorder="1" applyAlignment="1">
      <alignment vertical="top" wrapText="1"/>
    </xf>
    <xf numFmtId="0" fontId="2" fillId="0" borderId="22" xfId="0" applyFont="1" applyBorder="1" applyAlignment="1">
      <alignment wrapText="1"/>
    </xf>
    <xf numFmtId="0" fontId="0" fillId="0" borderId="12" xfId="0" applyBorder="1" applyAlignment="1">
      <alignment wrapText="1"/>
    </xf>
    <xf numFmtId="0" fontId="1" fillId="0" borderId="21" xfId="0" applyFont="1" applyBorder="1" applyAlignment="1">
      <alignment horizontal="right"/>
    </xf>
    <xf numFmtId="0" fontId="0" fillId="0" borderId="11" xfId="0" applyBorder="1" applyAlignment="1">
      <alignment horizontal="center" wrapText="1"/>
    </xf>
    <xf numFmtId="0" fontId="0" fillId="0" borderId="19"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0</xdr:row>
      <xdr:rowOff>200025</xdr:rowOff>
    </xdr:from>
    <xdr:to>
      <xdr:col>18</xdr:col>
      <xdr:colOff>229057</xdr:colOff>
      <xdr:row>7</xdr:row>
      <xdr:rowOff>80167</xdr:rowOff>
    </xdr:to>
    <xdr:pic>
      <xdr:nvPicPr>
        <xdr:cNvPr id="3" name="Image 2">
          <a:extLst>
            <a:ext uri="{FF2B5EF4-FFF2-40B4-BE49-F238E27FC236}">
              <a16:creationId xmlns:a16="http://schemas.microsoft.com/office/drawing/2014/main" id="{EDE9B2F7-F357-01E4-A1B6-51ECB510E206}"/>
            </a:ext>
          </a:extLst>
        </xdr:cNvPr>
        <xdr:cNvPicPr>
          <a:picLocks noChangeAspect="1"/>
        </xdr:cNvPicPr>
      </xdr:nvPicPr>
      <xdr:blipFill>
        <a:blip xmlns:r="http://schemas.openxmlformats.org/officeDocument/2006/relationships" r:embed="rId1"/>
        <a:stretch>
          <a:fillRect/>
        </a:stretch>
      </xdr:blipFill>
      <xdr:spPr>
        <a:xfrm>
          <a:off x="7639050" y="200025"/>
          <a:ext cx="3277057" cy="11241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790575</xdr:colOff>
      <xdr:row>1</xdr:row>
      <xdr:rowOff>1905</xdr:rowOff>
    </xdr:from>
    <xdr:to>
      <xdr:col>18</xdr:col>
      <xdr:colOff>263347</xdr:colOff>
      <xdr:row>7</xdr:row>
      <xdr:rowOff>72547</xdr:rowOff>
    </xdr:to>
    <xdr:pic>
      <xdr:nvPicPr>
        <xdr:cNvPr id="3" name="Image 2">
          <a:extLst>
            <a:ext uri="{FF2B5EF4-FFF2-40B4-BE49-F238E27FC236}">
              <a16:creationId xmlns:a16="http://schemas.microsoft.com/office/drawing/2014/main" id="{2742D989-C86A-795D-1717-27741F4B20E5}"/>
            </a:ext>
          </a:extLst>
        </xdr:cNvPr>
        <xdr:cNvPicPr>
          <a:picLocks noChangeAspect="1"/>
        </xdr:cNvPicPr>
      </xdr:nvPicPr>
      <xdr:blipFill>
        <a:blip xmlns:r="http://schemas.openxmlformats.org/officeDocument/2006/relationships" r:embed="rId1"/>
        <a:stretch>
          <a:fillRect/>
        </a:stretch>
      </xdr:blipFill>
      <xdr:spPr>
        <a:xfrm>
          <a:off x="7861935" y="207645"/>
          <a:ext cx="3429457" cy="112982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32963-18A6-4C2A-8194-CEBD3CE4347D}">
  <dimension ref="A1:R45"/>
  <sheetViews>
    <sheetView tabSelected="1" workbookViewId="0">
      <selection activeCell="I5" sqref="I5"/>
    </sheetView>
  </sheetViews>
  <sheetFormatPr baseColWidth="10" defaultRowHeight="13.2" x14ac:dyDescent="0.25"/>
  <cols>
    <col min="3" max="3" width="11.44140625" customWidth="1"/>
    <col min="4" max="13" width="12.6640625" customWidth="1"/>
  </cols>
  <sheetData>
    <row r="1" spans="1:15" ht="16.5" customHeight="1" x14ac:dyDescent="0.3">
      <c r="A1" s="84" t="s">
        <v>15</v>
      </c>
      <c r="B1" s="84"/>
      <c r="C1" s="84"/>
      <c r="D1" s="85"/>
      <c r="E1" s="85"/>
      <c r="F1" s="85"/>
      <c r="G1" s="85"/>
      <c r="H1" s="85"/>
      <c r="I1" s="85"/>
      <c r="J1" s="85"/>
      <c r="K1" s="85"/>
      <c r="L1" s="85"/>
      <c r="M1" s="28"/>
      <c r="N1" s="21"/>
      <c r="O1" s="28" t="s">
        <v>43</v>
      </c>
    </row>
    <row r="2" spans="1:15" ht="16.5" customHeight="1" x14ac:dyDescent="0.3">
      <c r="A2" s="84" t="s">
        <v>16</v>
      </c>
      <c r="B2" s="84"/>
      <c r="C2" s="84"/>
      <c r="D2" s="86">
        <v>26481</v>
      </c>
      <c r="E2" s="86"/>
      <c r="F2" s="86"/>
      <c r="G2" s="33"/>
      <c r="H2" s="33"/>
      <c r="I2" s="33"/>
      <c r="J2" s="33"/>
      <c r="K2" s="33"/>
      <c r="L2" s="33"/>
      <c r="M2" s="28"/>
      <c r="N2" s="21"/>
    </row>
    <row r="3" spans="1:15" x14ac:dyDescent="0.25">
      <c r="D3" s="29"/>
      <c r="E3" s="29"/>
      <c r="F3" s="29"/>
      <c r="G3" s="28"/>
      <c r="H3" s="28"/>
      <c r="I3" s="28"/>
      <c r="J3" s="28"/>
      <c r="K3" s="28"/>
      <c r="L3" s="28"/>
      <c r="M3" s="28"/>
      <c r="N3" s="21"/>
    </row>
    <row r="4" spans="1:15" x14ac:dyDescent="0.25">
      <c r="D4" s="29"/>
      <c r="E4" s="29"/>
      <c r="F4" s="29"/>
      <c r="G4" s="28"/>
      <c r="H4" s="28"/>
      <c r="I4" s="28"/>
      <c r="J4" s="28"/>
      <c r="K4" s="28"/>
      <c r="L4" s="28"/>
      <c r="M4" s="28"/>
      <c r="N4" s="21"/>
    </row>
    <row r="5" spans="1:15" ht="15.6" x14ac:dyDescent="0.3">
      <c r="A5" s="31" t="s">
        <v>40</v>
      </c>
      <c r="B5" s="31"/>
      <c r="C5" s="31"/>
      <c r="D5" s="31"/>
      <c r="E5" s="30"/>
      <c r="F5" s="30"/>
      <c r="G5" s="31"/>
      <c r="H5" s="31"/>
      <c r="I5" s="31"/>
      <c r="J5" s="31"/>
      <c r="K5" s="31"/>
      <c r="L5" s="31"/>
      <c r="M5" s="31"/>
      <c r="N5" s="32"/>
    </row>
    <row r="6" spans="1:15" x14ac:dyDescent="0.25">
      <c r="A6" s="2"/>
      <c r="B6" s="2"/>
      <c r="C6" s="2"/>
      <c r="D6" s="2"/>
      <c r="E6" s="2"/>
      <c r="F6" s="2"/>
      <c r="G6" s="2"/>
      <c r="H6" s="2"/>
      <c r="I6" s="2"/>
      <c r="J6" s="2"/>
      <c r="K6" s="2"/>
      <c r="L6" s="2"/>
      <c r="M6" s="1"/>
      <c r="N6" s="21"/>
    </row>
    <row r="7" spans="1:15" ht="12.75" customHeight="1" x14ac:dyDescent="0.25">
      <c r="A7" s="44" t="s">
        <v>44</v>
      </c>
      <c r="B7" s="46">
        <f>D2</f>
        <v>26481</v>
      </c>
      <c r="C7" s="45"/>
      <c r="D7" s="27"/>
      <c r="E7" s="27"/>
      <c r="F7" s="27"/>
      <c r="G7" s="27"/>
      <c r="H7" s="27"/>
      <c r="I7" s="27"/>
      <c r="J7" s="27"/>
      <c r="K7" s="27"/>
      <c r="L7" s="27"/>
      <c r="M7" s="1"/>
      <c r="N7" s="21"/>
    </row>
    <row r="8" spans="1:15" ht="15.6" customHeight="1" x14ac:dyDescent="0.25">
      <c r="A8" s="48"/>
      <c r="B8" s="61"/>
      <c r="C8" s="61"/>
      <c r="D8" s="48" t="s">
        <v>20</v>
      </c>
      <c r="E8" s="49"/>
      <c r="F8" s="49"/>
      <c r="G8" s="16"/>
      <c r="H8" s="16"/>
      <c r="I8" s="16"/>
      <c r="J8" s="16"/>
      <c r="K8" s="16"/>
      <c r="L8" s="20"/>
      <c r="M8" s="20" t="s">
        <v>11</v>
      </c>
      <c r="N8" s="21"/>
    </row>
    <row r="9" spans="1:15" x14ac:dyDescent="0.25">
      <c r="A9" s="73" t="s">
        <v>17</v>
      </c>
      <c r="B9" s="74"/>
      <c r="C9" s="75"/>
      <c r="D9" s="3"/>
      <c r="E9" s="3"/>
      <c r="F9" s="3"/>
      <c r="G9" s="3"/>
      <c r="H9" s="3"/>
      <c r="I9" s="3"/>
      <c r="J9" s="3"/>
      <c r="K9" s="3"/>
      <c r="L9" s="3"/>
      <c r="M9" s="20">
        <f>SUM(D9:L9)</f>
        <v>0</v>
      </c>
      <c r="N9" s="21" t="s">
        <v>0</v>
      </c>
    </row>
    <row r="10" spans="1:15" x14ac:dyDescent="0.25">
      <c r="A10" s="73" t="s">
        <v>18</v>
      </c>
      <c r="B10" s="74"/>
      <c r="C10" s="75"/>
      <c r="D10" s="3"/>
      <c r="E10" s="3"/>
      <c r="F10" s="3"/>
      <c r="G10" s="3"/>
      <c r="H10" s="3"/>
      <c r="I10" s="3"/>
      <c r="J10" s="3"/>
      <c r="K10" s="3"/>
      <c r="L10" s="3"/>
      <c r="M10" s="20">
        <f>SUM(D10:L10)</f>
        <v>0</v>
      </c>
      <c r="N10" s="21"/>
    </row>
    <row r="11" spans="1:15" x14ac:dyDescent="0.25">
      <c r="A11" s="73" t="s">
        <v>19</v>
      </c>
      <c r="B11" s="74"/>
      <c r="C11" s="75"/>
      <c r="D11" s="12"/>
      <c r="E11" s="18"/>
      <c r="F11" s="18"/>
      <c r="G11" s="18"/>
      <c r="H11" s="18"/>
      <c r="I11" s="18"/>
      <c r="J11" s="18"/>
      <c r="K11" s="18"/>
      <c r="L11" s="19"/>
      <c r="M11" s="20">
        <f>SUM(M9:M10)</f>
        <v>0</v>
      </c>
      <c r="N11" s="21" t="s">
        <v>1</v>
      </c>
    </row>
    <row r="12" spans="1:15" x14ac:dyDescent="0.25">
      <c r="A12" s="2"/>
      <c r="B12" s="2"/>
      <c r="C12" s="2"/>
      <c r="D12" s="2"/>
      <c r="E12" s="2"/>
      <c r="F12" s="2"/>
      <c r="G12" s="2"/>
      <c r="H12" s="2"/>
      <c r="I12" s="2"/>
      <c r="J12" s="2"/>
      <c r="K12" s="2"/>
      <c r="L12" s="2"/>
      <c r="M12" s="1"/>
      <c r="N12" s="21"/>
    </row>
    <row r="13" spans="1:15" ht="13.2" customHeight="1" x14ac:dyDescent="0.25">
      <c r="A13" s="76" t="s">
        <v>21</v>
      </c>
      <c r="B13" s="77"/>
      <c r="C13" s="77"/>
      <c r="D13" s="26"/>
      <c r="E13" s="27"/>
      <c r="F13" s="27"/>
      <c r="G13" s="27"/>
      <c r="H13" s="27"/>
      <c r="I13" s="27"/>
      <c r="J13" s="27"/>
      <c r="K13" s="27"/>
      <c r="L13" s="27"/>
      <c r="M13" s="1"/>
      <c r="N13" s="21"/>
    </row>
    <row r="14" spans="1:15" ht="15.6" customHeight="1" x14ac:dyDescent="0.25">
      <c r="A14" s="48"/>
      <c r="B14" s="61"/>
      <c r="C14" s="61"/>
      <c r="D14" s="48" t="s">
        <v>20</v>
      </c>
      <c r="E14" s="49"/>
      <c r="F14" s="49"/>
      <c r="G14" s="16"/>
      <c r="H14" s="16"/>
      <c r="I14" s="16"/>
      <c r="J14" s="16"/>
      <c r="K14" s="16"/>
      <c r="L14" s="20"/>
      <c r="M14" s="20" t="s">
        <v>11</v>
      </c>
      <c r="N14" s="21"/>
    </row>
    <row r="15" spans="1:15" ht="13.2" customHeight="1" x14ac:dyDescent="0.25">
      <c r="A15" s="48" t="s">
        <v>22</v>
      </c>
      <c r="B15" s="61"/>
      <c r="C15" s="61"/>
      <c r="D15" s="3"/>
      <c r="E15" s="3"/>
      <c r="F15" s="3"/>
      <c r="G15" s="3"/>
      <c r="H15" s="3"/>
      <c r="I15" s="3"/>
      <c r="J15" s="3"/>
      <c r="K15" s="3"/>
      <c r="L15" s="3"/>
      <c r="M15" s="20">
        <f>SUM(D15:L15)</f>
        <v>0</v>
      </c>
      <c r="N15" s="21" t="s">
        <v>2</v>
      </c>
    </row>
    <row r="16" spans="1:15" x14ac:dyDescent="0.25">
      <c r="A16" s="78" t="s">
        <v>23</v>
      </c>
      <c r="B16" s="79"/>
      <c r="C16" s="80"/>
      <c r="D16" s="21"/>
      <c r="E16" s="21"/>
      <c r="F16" s="21"/>
      <c r="G16" s="21"/>
      <c r="H16" s="21"/>
      <c r="I16" s="21"/>
      <c r="J16" s="21"/>
      <c r="K16" s="21"/>
      <c r="L16" s="21"/>
      <c r="M16" s="21"/>
      <c r="N16" s="36" t="s">
        <v>3</v>
      </c>
    </row>
    <row r="17" spans="1:14" ht="13.2" customHeight="1" x14ac:dyDescent="0.25">
      <c r="A17" s="48" t="s">
        <v>24</v>
      </c>
      <c r="B17" s="49"/>
      <c r="C17" s="81"/>
      <c r="D17" s="3"/>
      <c r="E17" s="3"/>
      <c r="F17" s="3"/>
      <c r="G17" s="3"/>
      <c r="H17" s="3"/>
      <c r="I17" s="3"/>
      <c r="J17" s="3"/>
      <c r="K17" s="3"/>
      <c r="L17" s="3"/>
      <c r="M17" s="20">
        <f>SUM(D17:L17)</f>
        <v>0</v>
      </c>
      <c r="N17" s="21" t="s">
        <v>4</v>
      </c>
    </row>
    <row r="18" spans="1:14" x14ac:dyDescent="0.25">
      <c r="A18" s="82" t="s">
        <v>25</v>
      </c>
      <c r="B18" s="83"/>
      <c r="C18" s="83"/>
      <c r="D18" s="21"/>
      <c r="E18" s="21"/>
      <c r="F18" s="21"/>
      <c r="G18" s="21"/>
      <c r="H18" s="21"/>
      <c r="I18" s="21"/>
      <c r="J18" s="21"/>
      <c r="K18" s="21"/>
      <c r="L18" s="21"/>
      <c r="M18" s="21"/>
      <c r="N18" s="36" t="s">
        <v>5</v>
      </c>
    </row>
    <row r="19" spans="1:14" x14ac:dyDescent="0.25">
      <c r="A19" s="34"/>
      <c r="B19" s="34"/>
      <c r="C19" s="34"/>
      <c r="D19" s="34"/>
      <c r="E19" s="34"/>
      <c r="F19" s="34"/>
      <c r="G19" s="34"/>
      <c r="H19" s="34"/>
      <c r="I19" s="34"/>
      <c r="J19" s="34"/>
      <c r="K19" s="34"/>
      <c r="L19" s="34"/>
      <c r="M19" s="34"/>
      <c r="N19" s="21"/>
    </row>
    <row r="20" spans="1:14" ht="13.2" customHeight="1" x14ac:dyDescent="0.25">
      <c r="A20" s="73" t="s">
        <v>26</v>
      </c>
      <c r="B20" s="74"/>
      <c r="C20" s="75"/>
      <c r="D20" s="3"/>
      <c r="E20" s="3"/>
      <c r="F20" s="3"/>
      <c r="G20" s="3"/>
      <c r="H20" s="3"/>
      <c r="I20" s="3"/>
      <c r="J20" s="3"/>
      <c r="K20" s="3"/>
      <c r="L20" s="3"/>
      <c r="M20" s="20">
        <f>SUM(D20:L20)</f>
        <v>0</v>
      </c>
      <c r="N20" s="21" t="s">
        <v>6</v>
      </c>
    </row>
    <row r="21" spans="1:14" x14ac:dyDescent="0.25">
      <c r="A21" s="73" t="s">
        <v>27</v>
      </c>
      <c r="B21" s="74"/>
      <c r="C21" s="75"/>
      <c r="D21" s="3"/>
      <c r="E21" s="3"/>
      <c r="F21" s="3"/>
      <c r="G21" s="3"/>
      <c r="H21" s="3"/>
      <c r="I21" s="3"/>
      <c r="J21" s="3"/>
      <c r="K21" s="3"/>
      <c r="L21" s="3"/>
      <c r="M21" s="20">
        <f>SUM(D21:L21)</f>
        <v>0</v>
      </c>
      <c r="N21" s="21" t="s">
        <v>7</v>
      </c>
    </row>
    <row r="22" spans="1:14" x14ac:dyDescent="0.25">
      <c r="A22" s="1"/>
      <c r="B22" s="1"/>
      <c r="C22" s="1"/>
      <c r="D22" s="1"/>
      <c r="E22" s="1"/>
      <c r="F22" s="1"/>
      <c r="G22" s="1"/>
      <c r="H22" s="1"/>
      <c r="I22" s="1"/>
      <c r="J22" s="1"/>
      <c r="K22" s="1"/>
      <c r="L22" s="1"/>
      <c r="M22" s="2"/>
      <c r="N22" s="21"/>
    </row>
    <row r="23" spans="1:14" x14ac:dyDescent="0.25">
      <c r="A23" s="21"/>
      <c r="B23" s="21"/>
      <c r="C23" s="21"/>
      <c r="D23" s="35" t="s">
        <v>14</v>
      </c>
      <c r="E23" s="21"/>
      <c r="F23" s="21"/>
      <c r="G23" s="21"/>
      <c r="H23" s="21"/>
      <c r="I23" s="21"/>
      <c r="J23" s="21"/>
      <c r="K23" s="21"/>
      <c r="L23" s="21"/>
      <c r="M23" s="21"/>
      <c r="N23" s="21"/>
    </row>
    <row r="24" spans="1:14" x14ac:dyDescent="0.25">
      <c r="A24" s="21"/>
      <c r="B24" s="21"/>
      <c r="C24" s="21"/>
      <c r="D24" s="21"/>
      <c r="E24" s="21"/>
      <c r="F24" s="21"/>
      <c r="G24" s="21"/>
      <c r="H24" s="21"/>
      <c r="I24" s="21"/>
      <c r="J24" s="21"/>
      <c r="K24" s="21"/>
      <c r="L24" s="21"/>
      <c r="M24" s="21"/>
      <c r="N24" s="21"/>
    </row>
    <row r="25" spans="1:14" x14ac:dyDescent="0.25">
      <c r="A25" s="21"/>
      <c r="B25" s="21"/>
      <c r="C25" s="21"/>
      <c r="D25" s="21"/>
      <c r="E25" s="21"/>
      <c r="F25" s="21"/>
      <c r="G25" s="21"/>
      <c r="H25" s="21"/>
      <c r="I25" s="21"/>
      <c r="J25" s="21"/>
      <c r="K25" s="21"/>
      <c r="L25" s="21"/>
      <c r="M25" s="21"/>
      <c r="N25" s="21"/>
    </row>
    <row r="26" spans="1:14" x14ac:dyDescent="0.25">
      <c r="A26" s="21"/>
      <c r="B26" s="21"/>
      <c r="C26" s="21"/>
      <c r="D26" s="21"/>
      <c r="E26" s="21"/>
      <c r="F26" s="21"/>
      <c r="G26" s="21"/>
      <c r="H26" s="21"/>
      <c r="I26" s="21"/>
      <c r="J26" s="21"/>
      <c r="K26" s="21"/>
      <c r="L26" s="21"/>
      <c r="M26" s="21"/>
      <c r="N26" s="21"/>
    </row>
    <row r="27" spans="1:14" ht="14.25" customHeight="1" x14ac:dyDescent="0.25">
      <c r="A27" s="50" t="s">
        <v>45</v>
      </c>
      <c r="B27" s="51"/>
      <c r="C27" s="52"/>
      <c r="D27" s="87" t="s">
        <v>34</v>
      </c>
      <c r="E27" s="88"/>
      <c r="F27" s="89"/>
      <c r="G27" s="93" t="s">
        <v>13</v>
      </c>
      <c r="H27" s="99" t="s">
        <v>32</v>
      </c>
      <c r="I27" s="100"/>
      <c r="J27" s="95"/>
      <c r="K27" s="87" t="s">
        <v>33</v>
      </c>
      <c r="L27" s="89"/>
      <c r="M27" s="1"/>
      <c r="N27" s="21"/>
    </row>
    <row r="28" spans="1:14" ht="14.25" customHeight="1" thickBot="1" x14ac:dyDescent="0.3">
      <c r="A28" s="53"/>
      <c r="B28" s="54"/>
      <c r="C28" s="55"/>
      <c r="D28" s="90"/>
      <c r="E28" s="91"/>
      <c r="F28" s="92"/>
      <c r="G28" s="94"/>
      <c r="H28" s="5" t="s">
        <v>8</v>
      </c>
      <c r="I28" s="4" t="s">
        <v>13</v>
      </c>
      <c r="J28" s="96"/>
      <c r="K28" s="90"/>
      <c r="L28" s="92"/>
      <c r="M28" s="4"/>
      <c r="N28" s="21"/>
    </row>
    <row r="29" spans="1:14" ht="41.4" customHeight="1" thickTop="1" x14ac:dyDescent="0.25">
      <c r="A29" s="97" t="s">
        <v>17</v>
      </c>
      <c r="B29" s="59" t="s">
        <v>29</v>
      </c>
      <c r="C29" s="101"/>
      <c r="D29" s="59" t="str">
        <f>IF(M15-M9&lt;-M20,"= T3 - T1,            min-destens -(T7),            = "&amp;-M20&amp;" =","= T3 - T1,            min-destens (-T7),            = "&amp;M15&amp;" - "&amp;M9&amp;" =")</f>
        <v>= T3 - T1,            min-destens (-T7),            = 0 - 0 =</v>
      </c>
      <c r="E29" s="102"/>
      <c r="F29" s="60"/>
      <c r="G29" s="24">
        <f>IF(M15-M9&lt;0,MAX(-M20,M15-M9),M15-M9)</f>
        <v>0</v>
      </c>
      <c r="H29" s="23" t="str">
        <f>IF(D23="a","100%","50%")</f>
        <v>100%</v>
      </c>
      <c r="I29" s="6">
        <f>IF(D23="a",G29,0.5*G29)</f>
        <v>0</v>
      </c>
      <c r="J29" s="7"/>
      <c r="K29" s="7"/>
      <c r="L29" s="8"/>
      <c r="M29" s="2"/>
      <c r="N29" s="22"/>
    </row>
    <row r="30" spans="1:14" ht="41.4" customHeight="1" thickBot="1" x14ac:dyDescent="0.3">
      <c r="A30" s="98"/>
      <c r="B30" s="59" t="str">
        <f>IF(D23="a","","Nouvelles SBPu à l’extérieur du volume bâti existant")</f>
        <v/>
      </c>
      <c r="C30" s="60"/>
      <c r="D30" s="48" t="str">
        <f>IF(D23="a","","= T4 =")</f>
        <v/>
      </c>
      <c r="E30" s="61"/>
      <c r="F30" s="62"/>
      <c r="G30" s="25" t="str">
        <f>IF(D23="a","",M16)</f>
        <v/>
      </c>
      <c r="H30" s="47" t="str">
        <f>IF(D23="a","","100%")</f>
        <v/>
      </c>
      <c r="I30" s="10" t="str">
        <f>IF(D23="a","",G30)</f>
        <v/>
      </c>
      <c r="J30" s="11" t="s">
        <v>0</v>
      </c>
      <c r="K30" s="63" t="str">
        <f>IF(D23="a","max. 60 %","max. 30 %")</f>
        <v>max. 60 %</v>
      </c>
      <c r="L30" s="64"/>
      <c r="M30" s="1"/>
      <c r="N30" s="21"/>
    </row>
    <row r="31" spans="1:14" ht="18.600000000000001" customHeight="1" thickTop="1" thickBot="1" x14ac:dyDescent="0.35">
      <c r="A31" s="65" t="s">
        <v>31</v>
      </c>
      <c r="B31" s="65"/>
      <c r="C31" s="48"/>
      <c r="D31" s="66"/>
      <c r="E31" s="67"/>
      <c r="F31" s="67"/>
      <c r="G31" s="68"/>
      <c r="H31" s="38" t="str">
        <f>IF(OR(K31="",D23="a"),"",IF(I31&gt;100,"¡","ü"))</f>
        <v/>
      </c>
      <c r="I31" s="14">
        <f>IF(D23="a",I29,I29+I30)</f>
        <v>0</v>
      </c>
      <c r="J31" s="15">
        <f>M9</f>
        <v>0</v>
      </c>
      <c r="K31" s="69" t="str">
        <f>IF(J31=0,"",ROUND(I31/J31,3))</f>
        <v/>
      </c>
      <c r="L31" s="70"/>
      <c r="M31" s="13" t="str">
        <f>IF(K31="","",IF(D23="a",IF(K31&gt;0.6,"¡","ü"),IF(K31&gt;0.3,"¡","ü")))</f>
        <v/>
      </c>
      <c r="N31" s="21"/>
    </row>
    <row r="32" spans="1:14" ht="13.8" thickTop="1" x14ac:dyDescent="0.25">
      <c r="N32" s="21"/>
    </row>
    <row r="37" spans="1:18" ht="40.200000000000003" customHeight="1" x14ac:dyDescent="0.25">
      <c r="A37" s="71" t="str">
        <f>IF(D23="a",IF(M11&gt;0,IF(K31&gt;0.6,"Die Voraussetzungen von Art. 42 Abs. 3 Bst. " &amp; $D$23 &amp; " RPV sind nicht erfüllt.","Die Voraussetzungen von Art. 42 Abs. 3 Bst. " &amp; $D$23 &amp; " RPV sind erfüllt. Bitte prüfen Sie das Vorliegen der anderen Bewilligungsvoraussetzungen!"),""),IF(M11&gt;0,IF(OR(I31&gt;100,K31&gt;0.3,I35&gt;100,K35&gt;0.3),"Die Voraussetzungen von Art. 42 Abs. 3 Bst. " &amp; $D$23 &amp; " RPV sind nicht erfüllt.","Die Voraussetzungen von Art. 42 Abs. 3 Bst. " &amp; $D$23 &amp; " RPV sind erfüllt. Bitte prüfen Sie das Vorliegen der anderen Bewilligungsvoraussetzungen!"),""))</f>
        <v/>
      </c>
      <c r="B37" s="71"/>
      <c r="C37" s="71"/>
      <c r="D37" s="71"/>
      <c r="E37" s="71"/>
      <c r="F37" s="71"/>
      <c r="G37" s="71"/>
      <c r="H37" s="71"/>
      <c r="I37" s="71"/>
      <c r="J37" s="71"/>
      <c r="K37" s="71"/>
      <c r="L37" s="71"/>
      <c r="N37" s="28" t="s">
        <v>41</v>
      </c>
    </row>
    <row r="38" spans="1:18" ht="40.200000000000003" customHeight="1" x14ac:dyDescent="0.25">
      <c r="A38" s="71" t="str">
        <f>IF(M15&lt;M9-M20,"T3 ist noch kleiner als T1 - T7. Ist dies Absicht (z. B. Anhebung des Dachs)?",IF(M15+M17&lt;M11-M20-M21,"T3 + T5 ist noch kleiner als T2 - (T7 + T8). Ist dies Absicht (z. B. Anhebung des Daches)?",""))</f>
        <v/>
      </c>
      <c r="B38" s="71"/>
      <c r="C38" s="71"/>
      <c r="D38" s="71"/>
      <c r="E38" s="71"/>
      <c r="F38" s="71"/>
      <c r="G38" s="71"/>
      <c r="H38" s="71"/>
      <c r="I38" s="71"/>
      <c r="J38" s="71"/>
      <c r="K38" s="71"/>
      <c r="L38" s="71"/>
      <c r="N38" s="72"/>
      <c r="O38" s="72"/>
      <c r="P38" s="72"/>
      <c r="Q38" s="72"/>
      <c r="R38" s="72"/>
    </row>
    <row r="40" spans="1:18" ht="39.9" customHeight="1" x14ac:dyDescent="0.25">
      <c r="A40" s="57" t="s">
        <v>38</v>
      </c>
      <c r="B40" s="57"/>
      <c r="C40" s="57"/>
      <c r="D40" s="57"/>
      <c r="E40" s="57"/>
      <c r="F40" s="57"/>
      <c r="G40" s="57"/>
      <c r="H40" s="57"/>
      <c r="I40" s="57"/>
      <c r="J40" s="57"/>
      <c r="K40" s="57"/>
      <c r="L40" s="57"/>
      <c r="M40" s="57"/>
      <c r="N40" s="57"/>
    </row>
    <row r="41" spans="1:18" ht="39.9" customHeight="1" x14ac:dyDescent="0.25">
      <c r="A41" s="57" t="s">
        <v>39</v>
      </c>
      <c r="B41" s="57"/>
      <c r="C41" s="57"/>
      <c r="D41" s="57"/>
      <c r="E41" s="57"/>
      <c r="F41" s="57"/>
      <c r="G41" s="57"/>
      <c r="H41" s="57"/>
      <c r="I41" s="57"/>
      <c r="J41" s="57"/>
      <c r="K41" s="57"/>
      <c r="L41" s="57"/>
      <c r="M41" s="57"/>
      <c r="N41" s="57"/>
    </row>
    <row r="42" spans="1:18" x14ac:dyDescent="0.25">
      <c r="A42" s="58" t="s">
        <v>10</v>
      </c>
      <c r="B42" s="58"/>
      <c r="C42" s="58"/>
      <c r="D42" s="58"/>
      <c r="E42" s="58"/>
      <c r="F42" s="58"/>
      <c r="G42" s="58"/>
      <c r="H42" s="58"/>
      <c r="I42" s="58"/>
      <c r="J42" s="58"/>
      <c r="K42" s="58"/>
      <c r="L42" s="58"/>
      <c r="M42" s="58"/>
      <c r="N42" s="58"/>
    </row>
    <row r="45" spans="1:18" x14ac:dyDescent="0.25">
      <c r="A45" s="56" t="s">
        <v>46</v>
      </c>
      <c r="B45" s="56"/>
      <c r="C45" s="56"/>
      <c r="D45" s="56"/>
      <c r="E45" s="56"/>
    </row>
  </sheetData>
  <sheetProtection algorithmName="SHA-512" hashValue="v0VStRivFIWzBjm8e04oYiCyN1RN+OeNpis63W39LT1P4/INPAwjDHXfOiVMaDX9o9BnsuwLvv9mCez2edWZMQ==" saltValue="Sqq0CRHR/F+Jk04bg6Zvcg==" spinCount="100000" sheet="1" objects="1" scenarios="1"/>
  <mergeCells count="40">
    <mergeCell ref="D27:F28"/>
    <mergeCell ref="G27:G28"/>
    <mergeCell ref="J27:J28"/>
    <mergeCell ref="K27:L28"/>
    <mergeCell ref="A29:A30"/>
    <mergeCell ref="H27:I27"/>
    <mergeCell ref="B29:C29"/>
    <mergeCell ref="D29:F29"/>
    <mergeCell ref="A8:C8"/>
    <mergeCell ref="D8:F8"/>
    <mergeCell ref="A1:C1"/>
    <mergeCell ref="D1:L1"/>
    <mergeCell ref="A2:C2"/>
    <mergeCell ref="D2:F2"/>
    <mergeCell ref="A15:C15"/>
    <mergeCell ref="A16:C16"/>
    <mergeCell ref="A17:C17"/>
    <mergeCell ref="A18:C18"/>
    <mergeCell ref="A20:C20"/>
    <mergeCell ref="A9:C9"/>
    <mergeCell ref="A10:C10"/>
    <mergeCell ref="A11:C11"/>
    <mergeCell ref="A13:C13"/>
    <mergeCell ref="A14:C14"/>
    <mergeCell ref="D14:F14"/>
    <mergeCell ref="A27:C28"/>
    <mergeCell ref="A45:E45"/>
    <mergeCell ref="A41:N41"/>
    <mergeCell ref="A42:N42"/>
    <mergeCell ref="A40:N40"/>
    <mergeCell ref="B30:C30"/>
    <mergeCell ref="D30:F30"/>
    <mergeCell ref="K30:L30"/>
    <mergeCell ref="A31:C31"/>
    <mergeCell ref="D31:G31"/>
    <mergeCell ref="K31:L31"/>
    <mergeCell ref="A37:L37"/>
    <mergeCell ref="A38:L38"/>
    <mergeCell ref="N38:R38"/>
    <mergeCell ref="A21:C21"/>
  </mergeCells>
  <pageMargins left="0.7" right="0.7" top="0.75" bottom="0.75" header="0.3" footer="0.3"/>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F55B6-85CA-4942-967B-816746C8F6BA}">
  <dimension ref="A1:R45"/>
  <sheetViews>
    <sheetView workbookViewId="0">
      <selection activeCell="I5" sqref="I5"/>
    </sheetView>
  </sheetViews>
  <sheetFormatPr baseColWidth="10" defaultRowHeight="13.2" x14ac:dyDescent="0.25"/>
  <cols>
    <col min="3" max="3" width="11.44140625" customWidth="1"/>
    <col min="4" max="13" width="12.6640625" customWidth="1"/>
  </cols>
  <sheetData>
    <row r="1" spans="1:15" ht="16.5" customHeight="1" x14ac:dyDescent="0.3">
      <c r="A1" s="84" t="s">
        <v>15</v>
      </c>
      <c r="B1" s="84"/>
      <c r="C1" s="84"/>
      <c r="D1" s="85"/>
      <c r="E1" s="85"/>
      <c r="F1" s="85"/>
      <c r="G1" s="85"/>
      <c r="H1" s="85"/>
      <c r="I1" s="85"/>
      <c r="J1" s="85"/>
      <c r="K1" s="85"/>
      <c r="L1" s="85"/>
      <c r="N1" s="21"/>
      <c r="O1" s="28" t="s">
        <v>43</v>
      </c>
    </row>
    <row r="2" spans="1:15" ht="16.5" customHeight="1" x14ac:dyDescent="0.3">
      <c r="A2" s="84" t="s">
        <v>16</v>
      </c>
      <c r="B2" s="84"/>
      <c r="C2" s="84"/>
      <c r="D2" s="86">
        <v>26481</v>
      </c>
      <c r="E2" s="86"/>
      <c r="F2" s="86"/>
      <c r="G2" s="33"/>
      <c r="H2" s="33"/>
      <c r="I2" s="33"/>
      <c r="J2" s="33"/>
      <c r="K2" s="33"/>
      <c r="L2" s="33"/>
      <c r="N2" s="21"/>
    </row>
    <row r="3" spans="1:15" x14ac:dyDescent="0.25">
      <c r="N3" s="21"/>
    </row>
    <row r="4" spans="1:15" x14ac:dyDescent="0.25">
      <c r="N4" s="21"/>
    </row>
    <row r="5" spans="1:15" ht="15.6" x14ac:dyDescent="0.3">
      <c r="A5" s="31" t="s">
        <v>28</v>
      </c>
      <c r="B5" s="31"/>
      <c r="C5" s="31"/>
      <c r="D5" s="31"/>
      <c r="N5" s="21"/>
    </row>
    <row r="6" spans="1:15" x14ac:dyDescent="0.25">
      <c r="A6" s="2"/>
      <c r="B6" s="2"/>
      <c r="C6" s="2"/>
      <c r="D6" s="2"/>
      <c r="E6" s="2"/>
      <c r="F6" s="2"/>
      <c r="G6" s="2"/>
      <c r="H6" s="2"/>
      <c r="I6" s="2"/>
      <c r="J6" s="2"/>
      <c r="K6" s="2"/>
      <c r="L6" s="2"/>
      <c r="M6" s="1"/>
      <c r="N6" s="21"/>
    </row>
    <row r="7" spans="1:15" ht="12.75" customHeight="1" x14ac:dyDescent="0.25">
      <c r="A7" s="44" t="s">
        <v>44</v>
      </c>
      <c r="B7" s="46">
        <f>D2</f>
        <v>26481</v>
      </c>
      <c r="C7" s="45"/>
      <c r="D7" s="27"/>
      <c r="E7" s="27"/>
      <c r="F7" s="27"/>
      <c r="G7" s="27"/>
      <c r="H7" s="27"/>
      <c r="I7" s="27"/>
      <c r="J7" s="27"/>
      <c r="K7" s="27"/>
      <c r="L7" s="27"/>
      <c r="M7" s="1"/>
      <c r="N7" s="21"/>
    </row>
    <row r="8" spans="1:15" ht="15.6" x14ac:dyDescent="0.25">
      <c r="A8" s="48"/>
      <c r="B8" s="61"/>
      <c r="C8" s="61"/>
      <c r="D8" s="48" t="s">
        <v>20</v>
      </c>
      <c r="E8" s="49"/>
      <c r="F8" s="49"/>
      <c r="G8" s="16"/>
      <c r="H8" s="16"/>
      <c r="I8" s="16"/>
      <c r="J8" s="16"/>
      <c r="K8" s="16"/>
      <c r="L8" s="20"/>
      <c r="M8" s="20" t="s">
        <v>11</v>
      </c>
      <c r="N8" s="21"/>
    </row>
    <row r="9" spans="1:15" x14ac:dyDescent="0.25">
      <c r="A9" s="73" t="s">
        <v>17</v>
      </c>
      <c r="B9" s="74"/>
      <c r="C9" s="75"/>
      <c r="D9" s="3"/>
      <c r="E9" s="3"/>
      <c r="F9" s="3"/>
      <c r="G9" s="3"/>
      <c r="H9" s="3"/>
      <c r="I9" s="3"/>
      <c r="J9" s="3"/>
      <c r="K9" s="3"/>
      <c r="L9" s="3"/>
      <c r="M9" s="20">
        <f>SUM(D9:L9)</f>
        <v>0</v>
      </c>
      <c r="N9" s="21" t="s">
        <v>0</v>
      </c>
    </row>
    <row r="10" spans="1:15" x14ac:dyDescent="0.25">
      <c r="A10" s="73" t="s">
        <v>18</v>
      </c>
      <c r="B10" s="74"/>
      <c r="C10" s="75"/>
      <c r="D10" s="3"/>
      <c r="E10" s="3"/>
      <c r="F10" s="3"/>
      <c r="G10" s="3"/>
      <c r="H10" s="3"/>
      <c r="I10" s="3"/>
      <c r="J10" s="3"/>
      <c r="K10" s="3"/>
      <c r="L10" s="3"/>
      <c r="M10" s="20">
        <f>SUM(D10:L10)</f>
        <v>0</v>
      </c>
      <c r="N10" s="21"/>
    </row>
    <row r="11" spans="1:15" x14ac:dyDescent="0.25">
      <c r="A11" s="73" t="s">
        <v>19</v>
      </c>
      <c r="B11" s="74"/>
      <c r="C11" s="75"/>
      <c r="D11" s="12"/>
      <c r="E11" s="18"/>
      <c r="F11" s="18"/>
      <c r="G11" s="18"/>
      <c r="H11" s="18"/>
      <c r="I11" s="18"/>
      <c r="J11" s="18"/>
      <c r="K11" s="18"/>
      <c r="L11" s="19"/>
      <c r="M11" s="20">
        <f>SUM(M9:M10)</f>
        <v>0</v>
      </c>
      <c r="N11" s="21" t="s">
        <v>1</v>
      </c>
    </row>
    <row r="12" spans="1:15" x14ac:dyDescent="0.25">
      <c r="A12" s="2"/>
      <c r="B12" s="2"/>
      <c r="C12" s="2"/>
      <c r="D12" s="2"/>
      <c r="E12" s="2"/>
      <c r="F12" s="2"/>
      <c r="G12" s="2"/>
      <c r="H12" s="2"/>
      <c r="I12" s="2"/>
      <c r="J12" s="2"/>
      <c r="K12" s="2"/>
      <c r="L12" s="2"/>
      <c r="M12" s="1"/>
      <c r="N12" s="21"/>
    </row>
    <row r="13" spans="1:15" x14ac:dyDescent="0.25">
      <c r="A13" s="76" t="s">
        <v>21</v>
      </c>
      <c r="B13" s="77"/>
      <c r="C13" s="77"/>
      <c r="D13" s="26"/>
      <c r="E13" s="27"/>
      <c r="F13" s="27"/>
      <c r="G13" s="27"/>
      <c r="H13" s="27"/>
      <c r="I13" s="27"/>
      <c r="J13" s="27"/>
      <c r="K13" s="27"/>
      <c r="L13" s="27"/>
      <c r="M13" s="1"/>
      <c r="N13" s="21"/>
    </row>
    <row r="14" spans="1:15" ht="15.6" x14ac:dyDescent="0.25">
      <c r="A14" s="48"/>
      <c r="B14" s="61"/>
      <c r="C14" s="61"/>
      <c r="D14" s="48" t="s">
        <v>20</v>
      </c>
      <c r="E14" s="49"/>
      <c r="F14" s="49"/>
      <c r="G14" s="16"/>
      <c r="H14" s="16"/>
      <c r="I14" s="16"/>
      <c r="J14" s="16"/>
      <c r="K14" s="16"/>
      <c r="L14" s="20"/>
      <c r="M14" s="20" t="s">
        <v>11</v>
      </c>
      <c r="N14" s="21"/>
    </row>
    <row r="15" spans="1:15" ht="13.2" customHeight="1" x14ac:dyDescent="0.25">
      <c r="A15" s="48" t="s">
        <v>22</v>
      </c>
      <c r="B15" s="61"/>
      <c r="C15" s="61"/>
      <c r="D15" s="3"/>
      <c r="E15" s="3"/>
      <c r="F15" s="3"/>
      <c r="G15" s="3"/>
      <c r="H15" s="3"/>
      <c r="I15" s="3"/>
      <c r="J15" s="3"/>
      <c r="K15" s="3"/>
      <c r="L15" s="3"/>
      <c r="M15" s="20">
        <f>SUM(D15:L15)</f>
        <v>0</v>
      </c>
      <c r="N15" s="21" t="s">
        <v>2</v>
      </c>
    </row>
    <row r="16" spans="1:15" ht="13.2" customHeight="1" x14ac:dyDescent="0.25">
      <c r="A16" s="73" t="s">
        <v>23</v>
      </c>
      <c r="B16" s="74"/>
      <c r="C16" s="75"/>
      <c r="D16" s="3"/>
      <c r="E16" s="3"/>
      <c r="F16" s="3"/>
      <c r="G16" s="3"/>
      <c r="H16" s="3"/>
      <c r="I16" s="3"/>
      <c r="J16" s="3"/>
      <c r="K16" s="3"/>
      <c r="L16" s="3"/>
      <c r="M16" s="20">
        <f>SUM(D16:L16)</f>
        <v>0</v>
      </c>
      <c r="N16" s="21" t="s">
        <v>3</v>
      </c>
    </row>
    <row r="17" spans="1:14" ht="13.2" customHeight="1" x14ac:dyDescent="0.25">
      <c r="A17" s="48" t="s">
        <v>24</v>
      </c>
      <c r="B17" s="49"/>
      <c r="C17" s="81"/>
      <c r="D17" s="3"/>
      <c r="E17" s="3"/>
      <c r="F17" s="3"/>
      <c r="G17" s="3"/>
      <c r="H17" s="3"/>
      <c r="I17" s="3"/>
      <c r="J17" s="3"/>
      <c r="K17" s="3"/>
      <c r="L17" s="3"/>
      <c r="M17" s="20">
        <f>SUM(D17:L17)</f>
        <v>0</v>
      </c>
      <c r="N17" s="21" t="s">
        <v>4</v>
      </c>
    </row>
    <row r="18" spans="1:14" ht="13.2" customHeight="1" x14ac:dyDescent="0.25">
      <c r="A18" s="73" t="s">
        <v>25</v>
      </c>
      <c r="B18" s="74"/>
      <c r="C18" s="75"/>
      <c r="D18" s="3"/>
      <c r="E18" s="3"/>
      <c r="F18" s="3"/>
      <c r="G18" s="3"/>
      <c r="H18" s="3"/>
      <c r="I18" s="3"/>
      <c r="J18" s="3"/>
      <c r="K18" s="3"/>
      <c r="L18" s="3"/>
      <c r="M18" s="20">
        <f>SUM(D18:L18)</f>
        <v>0</v>
      </c>
      <c r="N18" s="21" t="s">
        <v>5</v>
      </c>
    </row>
    <row r="19" spans="1:14" x14ac:dyDescent="0.25">
      <c r="A19" s="37"/>
      <c r="B19" s="37"/>
      <c r="C19" s="37"/>
      <c r="D19" s="16"/>
      <c r="E19" s="16"/>
      <c r="F19" s="16"/>
      <c r="G19" s="16"/>
      <c r="H19" s="16"/>
      <c r="I19" s="16"/>
      <c r="J19" s="16"/>
      <c r="K19" s="16"/>
      <c r="L19" s="16"/>
      <c r="M19" s="16"/>
      <c r="N19" s="21"/>
    </row>
    <row r="20" spans="1:14" ht="13.2" customHeight="1" x14ac:dyDescent="0.25">
      <c r="A20" s="73" t="s">
        <v>26</v>
      </c>
      <c r="B20" s="74"/>
      <c r="C20" s="75"/>
      <c r="D20" s="3"/>
      <c r="E20" s="3"/>
      <c r="F20" s="3"/>
      <c r="G20" s="3"/>
      <c r="H20" s="3"/>
      <c r="I20" s="3"/>
      <c r="J20" s="3"/>
      <c r="K20" s="3"/>
      <c r="L20" s="3"/>
      <c r="M20" s="20">
        <f>SUM(D20:L20)</f>
        <v>0</v>
      </c>
      <c r="N20" s="21" t="s">
        <v>6</v>
      </c>
    </row>
    <row r="21" spans="1:14" ht="13.2" customHeight="1" x14ac:dyDescent="0.25">
      <c r="A21" s="73" t="s">
        <v>27</v>
      </c>
      <c r="B21" s="74"/>
      <c r="C21" s="75"/>
      <c r="D21" s="3"/>
      <c r="E21" s="3"/>
      <c r="F21" s="3"/>
      <c r="G21" s="3"/>
      <c r="H21" s="3"/>
      <c r="I21" s="3"/>
      <c r="J21" s="3"/>
      <c r="K21" s="3"/>
      <c r="L21" s="3"/>
      <c r="M21" s="20">
        <f>SUM(D21:L21)</f>
        <v>0</v>
      </c>
      <c r="N21" s="21" t="s">
        <v>7</v>
      </c>
    </row>
    <row r="22" spans="1:14" x14ac:dyDescent="0.25">
      <c r="N22" s="21"/>
    </row>
    <row r="23" spans="1:14" x14ac:dyDescent="0.25">
      <c r="D23" s="35" t="s">
        <v>42</v>
      </c>
      <c r="N23" s="21"/>
    </row>
    <row r="24" spans="1:14" x14ac:dyDescent="0.25">
      <c r="N24" s="21"/>
    </row>
    <row r="25" spans="1:14" x14ac:dyDescent="0.25">
      <c r="N25" s="21"/>
    </row>
    <row r="26" spans="1:14" x14ac:dyDescent="0.25">
      <c r="N26" s="21"/>
    </row>
    <row r="27" spans="1:14" ht="14.25" customHeight="1" x14ac:dyDescent="0.25">
      <c r="A27" s="50" t="s">
        <v>45</v>
      </c>
      <c r="B27" s="51"/>
      <c r="C27" s="52"/>
      <c r="D27" s="87" t="s">
        <v>34</v>
      </c>
      <c r="E27" s="88"/>
      <c r="F27" s="89"/>
      <c r="G27" s="93" t="s">
        <v>13</v>
      </c>
      <c r="H27" s="99" t="s">
        <v>32</v>
      </c>
      <c r="I27" s="100"/>
      <c r="J27" s="95"/>
      <c r="K27" s="87" t="s">
        <v>33</v>
      </c>
      <c r="L27" s="89"/>
      <c r="M27" s="1"/>
      <c r="N27" s="21"/>
    </row>
    <row r="28" spans="1:14" ht="14.25" customHeight="1" thickBot="1" x14ac:dyDescent="0.3">
      <c r="A28" s="53"/>
      <c r="B28" s="54"/>
      <c r="C28" s="55"/>
      <c r="D28" s="90"/>
      <c r="E28" s="91"/>
      <c r="F28" s="92"/>
      <c r="G28" s="94"/>
      <c r="H28" s="5" t="s">
        <v>8</v>
      </c>
      <c r="I28" s="4" t="s">
        <v>13</v>
      </c>
      <c r="J28" s="96"/>
      <c r="K28" s="90"/>
      <c r="L28" s="92"/>
      <c r="M28" s="4"/>
      <c r="N28" s="21"/>
    </row>
    <row r="29" spans="1:14" ht="41.4" customHeight="1" thickTop="1" x14ac:dyDescent="0.25">
      <c r="A29" s="97" t="s">
        <v>17</v>
      </c>
      <c r="B29" s="59" t="s">
        <v>29</v>
      </c>
      <c r="C29" s="101"/>
      <c r="D29" s="59" t="str">
        <f>IF(M15-M9&lt;-M20,"= T3 - T1,            min-destens -(T7),            = "&amp;-M20&amp;" =","= T3 - T1,            min-destens (-T7),            = "&amp;M15&amp;" - "&amp;M9&amp;" =")</f>
        <v>= T3 - T1,            min-destens (-T7),            = 0 - 0 =</v>
      </c>
      <c r="E29" s="102"/>
      <c r="F29" s="102"/>
      <c r="G29" s="24">
        <f>IF(M15-M9&lt;0,MAX(-M20,M15-M9),M15-M9)</f>
        <v>0</v>
      </c>
      <c r="H29" s="23" t="str">
        <f>IF(D23="a","100%","50%")</f>
        <v>50%</v>
      </c>
      <c r="I29" s="6">
        <f>IF(D23="a",G29,0.5*G29)</f>
        <v>0</v>
      </c>
      <c r="J29" s="7"/>
      <c r="K29" s="7"/>
      <c r="L29" s="8"/>
      <c r="M29" s="2"/>
      <c r="N29" s="22"/>
    </row>
    <row r="30" spans="1:14" ht="41.4" customHeight="1" thickBot="1" x14ac:dyDescent="0.3">
      <c r="A30" s="98"/>
      <c r="B30" s="59" t="str">
        <f>IF(D23="a","","neue aBGF ausserhalb des bestehenden Gebäude-volumens")</f>
        <v>neue aBGF ausserhalb des bestehenden Gebäude-volumens</v>
      </c>
      <c r="C30" s="101"/>
      <c r="D30" s="106" t="str">
        <f>IF(D23="a","","= T4 =")</f>
        <v>= T4 =</v>
      </c>
      <c r="E30" s="107"/>
      <c r="F30" s="107"/>
      <c r="G30" s="25">
        <f>IF(D23="a","",M16)</f>
        <v>0</v>
      </c>
      <c r="H30" s="47" t="str">
        <f>IF(D23="a","","100%")</f>
        <v>100%</v>
      </c>
      <c r="I30" s="10">
        <f>IF(D23="a","",G30)</f>
        <v>0</v>
      </c>
      <c r="J30" s="11" t="s">
        <v>0</v>
      </c>
      <c r="K30" s="63" t="str">
        <f>IF(D23="a","max. 60 %","max. 30 %")</f>
        <v>max. 30 %</v>
      </c>
      <c r="L30" s="108"/>
      <c r="M30" s="1"/>
      <c r="N30" s="21"/>
    </row>
    <row r="31" spans="1:14" ht="18.600000000000001" customHeight="1" thickTop="1" thickBot="1" x14ac:dyDescent="0.35">
      <c r="A31" s="65" t="s">
        <v>31</v>
      </c>
      <c r="B31" s="65"/>
      <c r="C31" s="48"/>
      <c r="D31" s="66" t="s">
        <v>12</v>
      </c>
      <c r="E31" s="67"/>
      <c r="F31" s="67"/>
      <c r="G31" s="109"/>
      <c r="H31" s="38" t="str">
        <f>IF(OR(K31="",D23="a"),"",IF(I31&gt;100,"¡","ü"))</f>
        <v/>
      </c>
      <c r="I31" s="14">
        <f>IF(D23="a",I29,I29+I30)</f>
        <v>0</v>
      </c>
      <c r="J31" s="15">
        <f>M9</f>
        <v>0</v>
      </c>
      <c r="K31" s="69" t="str">
        <f>IF(J31=0,"",ROUND(I31/J31,3))</f>
        <v/>
      </c>
      <c r="L31" s="110"/>
      <c r="M31" s="13" t="str">
        <f>IF(K31="","",IF(D23="a",IF(K31&gt;0.6,"¡","ü"),IF(K31&gt;0.3,"¡","ü")))</f>
        <v/>
      </c>
      <c r="N31" s="21"/>
    </row>
    <row r="32" spans="1:14" ht="14.4" thickTop="1" thickBot="1" x14ac:dyDescent="0.3">
      <c r="A32" s="16"/>
      <c r="B32" s="16"/>
      <c r="C32" s="16"/>
      <c r="D32" s="2"/>
      <c r="E32" s="2"/>
      <c r="F32" s="2"/>
      <c r="G32" s="2"/>
      <c r="H32" s="2"/>
      <c r="I32" s="17"/>
      <c r="J32" s="39"/>
      <c r="K32" s="39"/>
      <c r="L32" s="40"/>
      <c r="M32" s="1"/>
      <c r="N32" s="21"/>
    </row>
    <row r="33" spans="1:18" ht="54.9" customHeight="1" thickTop="1" x14ac:dyDescent="0.25">
      <c r="A33" s="97" t="s">
        <v>37</v>
      </c>
      <c r="B33" s="103" t="s">
        <v>30</v>
      </c>
      <c r="C33" s="104"/>
      <c r="D33" s="59" t="str">
        <f>IF(M15+M17-M11&lt;-M20-M21,"= (T3+T5) - T2,            min-destens -(T7+T8),        = -("&amp;M20&amp;" + "&amp;M21&amp;") =","= (T3+T5) - T2,            min-destens -(T7+T8),        = ("&amp;M15&amp;" + "&amp;M17&amp;") - "&amp;M11&amp;" =")</f>
        <v>= (T3+T5) - T2,            min-destens -(T7+T8),        = (0 + 0) - 0 =</v>
      </c>
      <c r="E33" s="105"/>
      <c r="F33" s="105"/>
      <c r="G33" s="24">
        <f>IF(M15+M17-M11&lt;0,MAX(-M20-M21,M15+M17-M11),M15+M17-M11)</f>
        <v>0</v>
      </c>
      <c r="H33" s="23">
        <v>0.5</v>
      </c>
      <c r="I33" s="6">
        <f>0.5*G33</f>
        <v>0</v>
      </c>
      <c r="J33" s="41"/>
      <c r="K33" s="42"/>
      <c r="L33" s="43"/>
      <c r="M33" s="1"/>
      <c r="N33" s="21"/>
    </row>
    <row r="34" spans="1:18" ht="54.9" customHeight="1" thickBot="1" x14ac:dyDescent="0.3">
      <c r="A34" s="98"/>
      <c r="B34" s="103" t="s">
        <v>36</v>
      </c>
      <c r="C34" s="104"/>
      <c r="D34" s="106" t="str">
        <f>"= T4 + T6                 = "&amp;M16&amp;" + "&amp;M18&amp;" ="</f>
        <v>= T4 + T6                 = 0 + 0 =</v>
      </c>
      <c r="E34" s="107"/>
      <c r="F34" s="107"/>
      <c r="G34" s="25">
        <f>M16+M18</f>
        <v>0</v>
      </c>
      <c r="H34" s="9">
        <v>1</v>
      </c>
      <c r="I34" s="10">
        <f>G34</f>
        <v>0</v>
      </c>
      <c r="J34" s="11" t="s">
        <v>1</v>
      </c>
      <c r="K34" s="63" t="s">
        <v>9</v>
      </c>
      <c r="L34" s="108"/>
      <c r="M34" s="1"/>
      <c r="N34" s="21"/>
    </row>
    <row r="35" spans="1:18" ht="18.600000000000001" customHeight="1" thickTop="1" thickBot="1" x14ac:dyDescent="0.35">
      <c r="A35" s="65" t="s">
        <v>35</v>
      </c>
      <c r="B35" s="65"/>
      <c r="C35" s="48"/>
      <c r="D35" s="66" t="s">
        <v>12</v>
      </c>
      <c r="E35" s="67"/>
      <c r="F35" s="67"/>
      <c r="G35" s="109"/>
      <c r="H35" s="38" t="str">
        <f>IF(K35="","",IF(I35&gt;100,"¡","ü"))</f>
        <v/>
      </c>
      <c r="I35" s="14">
        <f>I33+I34</f>
        <v>0</v>
      </c>
      <c r="J35" s="15">
        <f>M11</f>
        <v>0</v>
      </c>
      <c r="K35" s="69" t="str">
        <f>IF(J35=0,"",ROUND(I35/J35,3))</f>
        <v/>
      </c>
      <c r="L35" s="110"/>
      <c r="M35" s="13" t="str">
        <f>IF(K35="","",IF(K35&gt;0.3,"¡","ü"))</f>
        <v/>
      </c>
      <c r="N35" s="21"/>
    </row>
    <row r="36" spans="1:18" ht="13.8" thickTop="1" x14ac:dyDescent="0.25"/>
    <row r="37" spans="1:18" ht="40.200000000000003" customHeight="1" x14ac:dyDescent="0.25">
      <c r="A37" s="71" t="str">
        <f>IF(D23="a",IF(M11&gt;0,IF(K31&gt;0.6,"Die Voraussetzungen von Art. 42 Abs. 3 Bst. " &amp; $D$23 &amp; " RPV sind nicht erfüllt.","Die Voraussetzungen von Art. 42 Abs. 3 Bst. " &amp; $D$23 &amp; " RPV sind erfüllt. Bitte prüfen Sie das Vorliegen der anderen Bewilligungsvoraussetzungen!"),""),IF(M11&gt;0,IF(OR(I31&gt;100,K31&gt;0.3,I35&gt;100,K35&gt;0.3),"Die Voraussetzungen von Art. 42 Abs. 3 Bst. " &amp; $D$23 &amp; " RPV sind nicht erfüllt.","Die Voraussetzungen von Art. 42 Abs. 3 Bst. " &amp; $D$23 &amp; " RPV sind erfüllt. Bitte prüfen Sie das Vorliegen der anderen Bewilligungsvoraussetzungen!"),""))</f>
        <v/>
      </c>
      <c r="B37" s="71"/>
      <c r="C37" s="71"/>
      <c r="D37" s="71"/>
      <c r="E37" s="71"/>
      <c r="F37" s="71"/>
      <c r="G37" s="71"/>
      <c r="H37" s="71"/>
      <c r="I37" s="71"/>
      <c r="J37" s="71"/>
      <c r="K37" s="71"/>
      <c r="L37" s="71"/>
      <c r="N37" s="28" t="s">
        <v>41</v>
      </c>
    </row>
    <row r="38" spans="1:18" ht="40.200000000000003" customHeight="1" x14ac:dyDescent="0.25">
      <c r="A38" s="71" t="str">
        <f>IF(M15&lt;M9-M20,"T3 ist noch kleiner als T1 - T7. Ist dies Absicht (z. B. Anhebung des Dachs)?",IF(M15+M17&lt;M11-M20-M21,"T3 + T5 ist noch kleiner als T2 - (T7 + T8). Ist dies Absicht (z. B. Anhebung des Daches)?",""))</f>
        <v/>
      </c>
      <c r="B38" s="71"/>
      <c r="C38" s="71"/>
      <c r="D38" s="71"/>
      <c r="E38" s="71"/>
      <c r="F38" s="71"/>
      <c r="G38" s="71"/>
      <c r="H38" s="71"/>
      <c r="I38" s="71"/>
      <c r="J38" s="71"/>
      <c r="K38" s="71"/>
      <c r="L38" s="71"/>
      <c r="N38" s="72"/>
      <c r="O38" s="72"/>
      <c r="P38" s="72"/>
      <c r="Q38" s="72"/>
      <c r="R38" s="72"/>
    </row>
    <row r="40" spans="1:18" ht="39.9" customHeight="1" x14ac:dyDescent="0.25">
      <c r="A40" s="57" t="s">
        <v>38</v>
      </c>
      <c r="B40" s="57"/>
      <c r="C40" s="57"/>
      <c r="D40" s="57"/>
      <c r="E40" s="57"/>
      <c r="F40" s="57"/>
      <c r="G40" s="57"/>
      <c r="H40" s="57"/>
      <c r="I40" s="57"/>
      <c r="J40" s="57"/>
      <c r="K40" s="57"/>
      <c r="L40" s="57"/>
      <c r="M40" s="57"/>
      <c r="N40" s="57"/>
    </row>
    <row r="41" spans="1:18" ht="39.9" customHeight="1" x14ac:dyDescent="0.25">
      <c r="A41" s="57" t="s">
        <v>39</v>
      </c>
      <c r="B41" s="57"/>
      <c r="C41" s="57"/>
      <c r="D41" s="57"/>
      <c r="E41" s="57"/>
      <c r="F41" s="57"/>
      <c r="G41" s="57"/>
      <c r="H41" s="57"/>
      <c r="I41" s="57"/>
      <c r="J41" s="57"/>
      <c r="K41" s="57"/>
      <c r="L41" s="57"/>
      <c r="M41" s="57"/>
      <c r="N41" s="57"/>
    </row>
    <row r="42" spans="1:18" x14ac:dyDescent="0.25">
      <c r="A42" s="58" t="s">
        <v>10</v>
      </c>
      <c r="B42" s="58"/>
      <c r="C42" s="58"/>
      <c r="D42" s="58"/>
      <c r="E42" s="58"/>
      <c r="F42" s="58"/>
      <c r="G42" s="58"/>
      <c r="H42" s="58"/>
      <c r="I42" s="58"/>
      <c r="J42" s="58"/>
      <c r="K42" s="58"/>
      <c r="L42" s="58"/>
      <c r="M42" s="58"/>
      <c r="N42" s="58"/>
    </row>
    <row r="45" spans="1:18" x14ac:dyDescent="0.25">
      <c r="A45" s="56" t="s">
        <v>46</v>
      </c>
      <c r="B45" s="56"/>
      <c r="C45" s="56"/>
      <c r="D45" s="56"/>
      <c r="E45" s="56"/>
    </row>
  </sheetData>
  <sheetProtection algorithmName="SHA-512" hashValue="kmX5sVkWgUFj5VeJ0o6uG0hcm2YaoFsI06zCknSqYbXSVAbBj5LX89vR5PCT4kWG3RU1FcxBjrMTBgyTL+qW6w==" saltValue="7Vw7/MTxdGQVNkxMQB6fXQ==" spinCount="100000" sheet="1" objects="1" scenarios="1"/>
  <mergeCells count="49">
    <mergeCell ref="A8:C8"/>
    <mergeCell ref="D8:F8"/>
    <mergeCell ref="A1:C1"/>
    <mergeCell ref="D1:L1"/>
    <mergeCell ref="A2:C2"/>
    <mergeCell ref="D2:F2"/>
    <mergeCell ref="A13:C13"/>
    <mergeCell ref="A14:C14"/>
    <mergeCell ref="D14:F14"/>
    <mergeCell ref="A9:C9"/>
    <mergeCell ref="A10:C10"/>
    <mergeCell ref="A11:C11"/>
    <mergeCell ref="A20:C20"/>
    <mergeCell ref="A21:C21"/>
    <mergeCell ref="A15:C15"/>
    <mergeCell ref="A16:C16"/>
    <mergeCell ref="A17:C17"/>
    <mergeCell ref="A18:C18"/>
    <mergeCell ref="J27:J28"/>
    <mergeCell ref="K27:L28"/>
    <mergeCell ref="A31:C31"/>
    <mergeCell ref="D31:G31"/>
    <mergeCell ref="K31:L31"/>
    <mergeCell ref="B30:C30"/>
    <mergeCell ref="D30:F30"/>
    <mergeCell ref="K30:L30"/>
    <mergeCell ref="A29:A30"/>
    <mergeCell ref="A27:C28"/>
    <mergeCell ref="H27:I27"/>
    <mergeCell ref="B29:C29"/>
    <mergeCell ref="D29:F29"/>
    <mergeCell ref="D27:F28"/>
    <mergeCell ref="G27:G28"/>
    <mergeCell ref="A45:E45"/>
    <mergeCell ref="A40:N40"/>
    <mergeCell ref="A41:N41"/>
    <mergeCell ref="A42:N42"/>
    <mergeCell ref="B33:C33"/>
    <mergeCell ref="D33:F33"/>
    <mergeCell ref="B34:C34"/>
    <mergeCell ref="D34:F34"/>
    <mergeCell ref="K34:L34"/>
    <mergeCell ref="A35:C35"/>
    <mergeCell ref="D35:G35"/>
    <mergeCell ref="K35:L35"/>
    <mergeCell ref="A37:L37"/>
    <mergeCell ref="A38:L38"/>
    <mergeCell ref="N38:R38"/>
    <mergeCell ref="A33:A34"/>
  </mergeCells>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Nach Buchstabe a</vt:lpstr>
      <vt:lpstr>Nach Buchstabe b</vt:lpstr>
    </vt:vector>
  </TitlesOfParts>
  <Company>EJPD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 de Quervain</dc:creator>
  <cp:lastModifiedBy>Halleux Quentin</cp:lastModifiedBy>
  <cp:lastPrinted>2007-08-23T13:39:45Z</cp:lastPrinted>
  <dcterms:created xsi:type="dcterms:W3CDTF">2000-10-30T08:23:38Z</dcterms:created>
  <dcterms:modified xsi:type="dcterms:W3CDTF">2023-11-28T01:16:17Z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COO.2093.100.3.1111851</vt:lpwstr>
  </property>
  <property fmtid="{D5CDD505-2E9C-101B-9397-08002B2CF9AE}" pid="3" name="FSC#COOELAK@1.1001:Subject">
    <vt:lpwstr>Achtung: _x000d_
- Die Vorlagen dürfen das ARE nur passwortgeschützt verlassen. Zuständig ist CQ._x000d_
 _x000d_
- Die Berechnungstabellen sind aus IDM heraus nicht funktionsfähig (Makro Auto_Open). Sie sind im Vorlagenordner abzulegen und dort zu öffnen._x000d_
 _x000d_
- Im Notfall findet sich das Passwort im Notiz-Dokument mit dem Titel "Passwort für Berechnungstabellen nach Art. 42 Abs. 3 RPV", das die ACL "Privat" hat, aber über einen Faba-Administrator im Notfall auf Weisung des Sektionschefs Recht + Finanzen eingesehen werden kann._x000d_
 </vt:lpwstr>
  </property>
  <property fmtid="{D5CDD505-2E9C-101B-9397-08002B2CF9AE}" pid="4" name="FSC#COOELAK@1.1001:FileReference">
    <vt:lpwstr>Berechnungstabelle Art. 42 Abs. 3 RPV</vt:lpwstr>
  </property>
  <property fmtid="{D5CDD505-2E9C-101B-9397-08002B2CF9AE}" pid="5" name="FSC#COOELAK@1.1001:FileRefYear">
    <vt:lpwstr>2007</vt:lpwstr>
  </property>
  <property fmtid="{D5CDD505-2E9C-101B-9397-08002B2CF9AE}" pid="6" name="FSC#COOELAK@1.1001:FileRefOrdinal">
    <vt:lpwstr>2690</vt:lpwstr>
  </property>
  <property fmtid="{D5CDD505-2E9C-101B-9397-08002B2CF9AE}" pid="7" name="FSC#COOELAK@1.1001:FileRefOU">
    <vt:lpwstr>ARE</vt:lpwstr>
  </property>
  <property fmtid="{D5CDD505-2E9C-101B-9397-08002B2CF9AE}" pid="8" name="FSC#COOELAK@1.1001:Organization">
    <vt:lpwstr/>
  </property>
  <property fmtid="{D5CDD505-2E9C-101B-9397-08002B2CF9AE}" pid="9" name="FSC#COOELAK@1.1001:Owner">
    <vt:lpwstr> Fürsprecher de Quervain</vt:lpwstr>
  </property>
  <property fmtid="{D5CDD505-2E9C-101B-9397-08002B2CF9AE}" pid="10" name="FSC#COOELAK@1.1001:OwnerExtension">
    <vt:lpwstr/>
  </property>
  <property fmtid="{D5CDD505-2E9C-101B-9397-08002B2CF9AE}" pid="11" name="FSC#COOELAK@1.1001:OwnerFaxExtension">
    <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Recht und Finanzen (ARE)</vt:lpwstr>
  </property>
  <property fmtid="{D5CDD505-2E9C-101B-9397-08002B2CF9AE}" pid="17" name="FSC#COOELAK@1.1001:CreatedAt">
    <vt:lpwstr>13.08.2007 15:47:06</vt:lpwstr>
  </property>
  <property fmtid="{D5CDD505-2E9C-101B-9397-08002B2CF9AE}" pid="18" name="FSC#COOELAK@1.1001:OU">
    <vt:lpwstr>Recht und Finanzen (ARE)</vt:lpwstr>
  </property>
  <property fmtid="{D5CDD505-2E9C-101B-9397-08002B2CF9AE}" pid="19" name="FSC#COOELAK@1.1001:Priority">
    <vt:lpwstr/>
  </property>
  <property fmtid="{D5CDD505-2E9C-101B-9397-08002B2CF9AE}" pid="20" name="FSC#COOELAK@1.1001:ObjBarCode">
    <vt:lpwstr>*COO.2093.100.3.1111851*</vt:lpwstr>
  </property>
  <property fmtid="{D5CDD505-2E9C-101B-9397-08002B2CF9AE}" pid="21" name="FSC#COOELAK@1.1001:RefBarCode">
    <vt:lpwstr>*bertab_42_3_rpv_f*</vt:lpwstr>
  </property>
  <property fmtid="{D5CDD505-2E9C-101B-9397-08002B2CF9AE}" pid="22" name="FSC#COOELAK@1.1001:FileRefBarCode">
    <vt:lpwstr>*Berechnungstabelle Art. 42 Abs. 3 RPV*</vt:lpwstr>
  </property>
  <property fmtid="{D5CDD505-2E9C-101B-9397-08002B2CF9AE}" pid="23" name="FSC#COOELAK@1.1001:ExternalRef">
    <vt:lpwstr/>
  </property>
  <property fmtid="{D5CDD505-2E9C-101B-9397-08002B2CF9AE}" pid="24" name="FSC#COOELAK@1.1001:IncomingNumber">
    <vt:lpwstr/>
  </property>
  <property fmtid="{D5CDD505-2E9C-101B-9397-08002B2CF9AE}" pid="25" name="FSC#COOELAK@1.1001:IncomingSubject">
    <vt:lpwstr/>
  </property>
  <property fmtid="{D5CDD505-2E9C-101B-9397-08002B2CF9AE}" pid="26" name="FSC#COOELAK@1.1001:ProcessResponsible">
    <vt:lpwstr>de Quervain, Christoph, Fürsprecher</vt:lpwstr>
  </property>
  <property fmtid="{D5CDD505-2E9C-101B-9397-08002B2CF9AE}" pid="27" name="FSC#COOELAK@1.1001:ProcessResponsiblePhone">
    <vt:lpwstr/>
  </property>
  <property fmtid="{D5CDD505-2E9C-101B-9397-08002B2CF9AE}" pid="28" name="FSC#COOELAK@1.1001:ProcessResponsibleMail">
    <vt:lpwstr/>
  </property>
  <property fmtid="{D5CDD505-2E9C-101B-9397-08002B2CF9AE}" pid="29" name="FSC#COOELAK@1.1001:ProcessResponsibleFax">
    <vt:lpwstr/>
  </property>
  <property fmtid="{D5CDD505-2E9C-101B-9397-08002B2CF9AE}" pid="30" name="FSC#COOELAK@1.1001:ApproverFirstName">
    <vt:lpwstr/>
  </property>
  <property fmtid="{D5CDD505-2E9C-101B-9397-08002B2CF9AE}" pid="31" name="FSC#COOELAK@1.1001:ApproverSurName">
    <vt:lpwstr/>
  </property>
  <property fmtid="{D5CDD505-2E9C-101B-9397-08002B2CF9AE}" pid="32" name="FSC#COOELAK@1.1001:ApproverTitle">
    <vt:lpwstr/>
  </property>
  <property fmtid="{D5CDD505-2E9C-101B-9397-08002B2CF9AE}" pid="33" name="FSC#COOELAK@1.1001:ExternalDate">
    <vt:lpwstr/>
  </property>
  <property fmtid="{D5CDD505-2E9C-101B-9397-08002B2CF9AE}" pid="34" name="FSC#COOELAK@1.1001:SettlementApprovedAt">
    <vt:lpwstr/>
  </property>
  <property fmtid="{D5CDD505-2E9C-101B-9397-08002B2CF9AE}" pid="35" name="FSC#COOELAK@1.1001:BaseNumber">
    <vt:lpwstr>2004-00927/04</vt:lpwstr>
  </property>
  <property fmtid="{D5CDD505-2E9C-101B-9397-08002B2CF9AE}" pid="36" name="FSC#ELAKGOV@1.1001:PersonalSubjGender">
    <vt:lpwstr/>
  </property>
  <property fmtid="{D5CDD505-2E9C-101B-9397-08002B2CF9AE}" pid="37" name="FSC#ELAKGOV@1.1001:PersonalSubjFirstName">
    <vt:lpwstr/>
  </property>
  <property fmtid="{D5CDD505-2E9C-101B-9397-08002B2CF9AE}" pid="38" name="FSC#ELAKGOV@1.1001:PersonalSubjSurName">
    <vt:lpwstr/>
  </property>
  <property fmtid="{D5CDD505-2E9C-101B-9397-08002B2CF9AE}" pid="39" name="FSC#ELAKGOV@1.1001:PersonalSubjSalutation">
    <vt:lpwstr/>
  </property>
  <property fmtid="{D5CDD505-2E9C-101B-9397-08002B2CF9AE}" pid="40" name="FSC#ELAKGOV@1.1001:PersonalSubjAddress">
    <vt:lpwstr/>
  </property>
</Properties>
</file>