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DieseArbeitsmappe" defaultThemeVersion="124226"/>
  <mc:AlternateContent xmlns:mc="http://schemas.openxmlformats.org/markup-compatibility/2006">
    <mc:Choice Requires="x15">
      <x15ac:absPath xmlns:x15ac="http://schemas.microsoft.com/office/spreadsheetml/2010/11/ac" url="L:\MC\Projet EDIPA\11_Volet Evaluation Accompagnement\"/>
    </mc:Choice>
  </mc:AlternateContent>
  <xr:revisionPtr revIDLastSave="0" documentId="13_ncr:1_{2ABC2CB1-07B8-49FE-AE60-1B976C4E3B63}" xr6:coauthVersionLast="47" xr6:coauthVersionMax="47" xr10:uidLastSave="{00000000-0000-0000-0000-000000000000}"/>
  <bookViews>
    <workbookView xWindow="-23148" yWindow="-108" windowWidth="23256" windowHeight="12720" xr2:uid="{00000000-000D-0000-FFFF-FFFF00000000}"/>
  </bookViews>
  <sheets>
    <sheet name="OLMIS atelier" sheetId="1" r:id="rId1"/>
    <sheet name="RECAP" sheetId="2" r:id="rId2"/>
    <sheet name="DATA" sheetId="3" r:id="rId3"/>
  </sheets>
  <definedNames>
    <definedName name="Z_D54B3FC4_0E2E_46A5_8513_1CC22D35B9A1_.wvu.PrintArea" localSheetId="0" hidden="1">'OLMIS atelier'!$A$1:$F$61</definedName>
    <definedName name="_xlnm.Print_Area" localSheetId="0">'OLMIS atelier'!$A$1:$F$61</definedName>
  </definedNames>
  <calcPr calcId="191028"/>
  <customWorkbookViews>
    <customWorkbookView name="demundc - Persönliche Ansicht" guid="{D54B3FC4-0E2E-46A5-8513-1CC22D35B9A1}" mergeInterval="0" personalView="1" maximized="1" xWindow="1" yWindow="1" windowWidth="1680" windowHeight="82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I2" i="3"/>
  <c r="G2" i="3"/>
  <c r="F2" i="3"/>
  <c r="N2" i="3"/>
  <c r="AG2" i="3"/>
  <c r="B2" i="3"/>
  <c r="C2" i="3"/>
  <c r="AF2" i="3"/>
  <c r="AE2" i="3"/>
  <c r="AD2" i="3"/>
  <c r="AC2" i="3"/>
  <c r="AB2" i="3"/>
  <c r="AA2" i="3"/>
  <c r="Z2" i="3"/>
  <c r="Y2" i="3"/>
  <c r="X2" i="3"/>
  <c r="W2" i="3"/>
  <c r="V2" i="3"/>
  <c r="U2" i="3"/>
  <c r="T2" i="3"/>
  <c r="S2" i="3"/>
  <c r="R2" i="3"/>
  <c r="Q2" i="3"/>
  <c r="P2" i="3"/>
  <c r="O2" i="3"/>
  <c r="E2" i="3"/>
  <c r="D2" i="3"/>
  <c r="B2" i="2"/>
  <c r="C28" i="1"/>
  <c r="C44" i="1"/>
  <c r="F58" i="1"/>
  <c r="F57" i="1"/>
  <c r="F56" i="1"/>
  <c r="F55" i="1"/>
  <c r="F54" i="1"/>
  <c r="F51" i="1"/>
  <c r="F50" i="1"/>
  <c r="F49" i="1"/>
  <c r="F48" i="1"/>
  <c r="F47" i="1"/>
  <c r="F42" i="1"/>
  <c r="F41" i="1"/>
  <c r="F40" i="1"/>
  <c r="F39" i="1"/>
  <c r="F38" i="1"/>
  <c r="F35" i="1"/>
  <c r="F34" i="1"/>
  <c r="F33" i="1"/>
  <c r="F32" i="1"/>
  <c r="F31" i="1"/>
  <c r="F18" i="1"/>
  <c r="L2" i="3" s="1"/>
  <c r="F17" i="1"/>
  <c r="K2" i="3" s="1"/>
  <c r="F16" i="1"/>
  <c r="J2" i="3" s="1"/>
  <c r="F19" i="1" l="1"/>
  <c r="M2" i="3" s="1"/>
  <c r="F59" i="1"/>
  <c r="C3" i="2" l="1"/>
  <c r="F43" i="1"/>
  <c r="B9" i="2" s="1"/>
  <c r="AI2" i="3" s="1"/>
  <c r="F52" i="1"/>
  <c r="B11" i="2" s="1"/>
  <c r="AJ2" i="3" s="1"/>
  <c r="B13" i="2"/>
  <c r="AK2" i="3" s="1"/>
  <c r="F36" i="1"/>
  <c r="B7" i="2" s="1"/>
  <c r="AH2" i="3" s="1"/>
  <c r="C7" i="2" l="1"/>
  <c r="AM2" i="3" s="1"/>
  <c r="C11" i="2"/>
  <c r="AO2" i="3" s="1"/>
  <c r="C9" i="2"/>
  <c r="AN2" i="3" s="1"/>
  <c r="F60" i="1"/>
  <c r="F61" i="1" s="1"/>
  <c r="C4" i="2" s="1"/>
  <c r="C13" i="2"/>
  <c r="AP2" i="3" s="1"/>
  <c r="B15" i="2"/>
  <c r="AL2" i="3" s="1"/>
  <c r="C17" i="2" l="1"/>
  <c r="AQ2" i="3" s="1"/>
  <c r="C66" i="1" s="1"/>
</calcChain>
</file>

<file path=xl/sharedStrings.xml><?xml version="1.0" encoding="utf-8"?>
<sst xmlns="http://schemas.openxmlformats.org/spreadsheetml/2006/main" count="159" uniqueCount="148">
  <si>
    <t>Outil Latin de Mesure de l'Intensité des Soutiens - OLMIS</t>
  </si>
  <si>
    <t>Nom</t>
  </si>
  <si>
    <t>Prénom</t>
  </si>
  <si>
    <t>Numéro AVS</t>
  </si>
  <si>
    <t>Date de naissance</t>
  </si>
  <si>
    <t>Sexe</t>
  </si>
  <si>
    <t>Langue de référence</t>
  </si>
  <si>
    <t>Date d'admission</t>
  </si>
  <si>
    <t>Structure</t>
  </si>
  <si>
    <t>Prestation</t>
  </si>
  <si>
    <t>Réside ds institution, si oui laquelle</t>
  </si>
  <si>
    <t>Remarques</t>
  </si>
  <si>
    <t>Calcul du nombre d'heures</t>
  </si>
  <si>
    <r>
      <t xml:space="preserve">Nombre d'heures de présence durant l'année de référence
</t>
    </r>
    <r>
      <rPr>
        <b/>
        <u/>
        <sz val="10"/>
        <rFont val="Arial"/>
        <family val="2"/>
      </rPr>
      <t>période d'intégration et vacances non comprise</t>
    </r>
  </si>
  <si>
    <t>Nombre d'heures d'absence (maladie,accident, absences diverses y compris durant la période d'intégration</t>
  </si>
  <si>
    <t>Nombre d'heures de présence durant la période d'intégration</t>
  </si>
  <si>
    <t>Total heures pondérés</t>
  </si>
  <si>
    <t>Aide au remplissage de l'outil : Définition des indicateurs</t>
  </si>
  <si>
    <t>Pt</t>
  </si>
  <si>
    <t>Besoins</t>
  </si>
  <si>
    <t>Indicateurs</t>
  </si>
  <si>
    <t>NP</t>
  </si>
  <si>
    <t>Non pertinent</t>
  </si>
  <si>
    <t>Cet item n’est pas pertinent pour la personne ; l’activité en question ne figure pas parmi les objectifs envisageables dans son projet individuel, par conséquent la personne ne bénéficie pas de soutien en la matière. Cependant, cette cotation ne peut pas s’appliquer à l’ensemble des items du Domaine des compétences émotionnelles et sociales ainsi qu’à ceux du Domaine des compétences physiques et fonctionnelles, de même qu’aux items 3.2 et 3.4 du Domaine des compétences cognitives et de communication. Ces items sont considérés comme vitaux.</t>
  </si>
  <si>
    <t xml:space="preserve">Aucun soutien apporté 
</t>
  </si>
  <si>
    <t xml:space="preserve">
La personne atteint le principe de normalisation seule et aucune vérification ni aucun rappel ne sont effectués par les accompagnants.
</t>
  </si>
  <si>
    <t xml:space="preserve">Incitation de départ et/ou contrôle final </t>
  </si>
  <si>
    <t xml:space="preserve">
Pour atteindre le principe de normalisation, la personne a besoin d’un rappel ou d’un encouragement pour initier l’activité ou mobiliser ses compétences et/ou d’un contrôle pour y parvenir. 
L’organisation préalable de l’environnement ou l’aménagement de la situation relèvent de ce type de soutien.
</t>
  </si>
  <si>
    <t>Indication et supervision du déroulement</t>
  </si>
  <si>
    <t xml:space="preserve">
En plus d’incitation ou de contrôle, pour atteindre le principe de normalisation, la personne a besoin d’informations, de conseils ou de démonstrations pour réaliser l’activité ou pour mobiliser ses compétences. 
</t>
  </si>
  <si>
    <t>Guidance verbale et/ou aide physique partielle</t>
  </si>
  <si>
    <t xml:space="preserve">
L’atteinte du principe de normalisation exige que l’accompagnant assure à la personne une guidance verbale et/ou une aide physique partielle. Pour réaliser l’activité ou pour mobiliser ses compétences, la personne a besoin régulièrement de consignes précises, voire d’accompagnement lors de la réalisation du geste.
</t>
  </si>
  <si>
    <t>Accompagnement constant et/ou suppléance</t>
  </si>
  <si>
    <t xml:space="preserve">
Pour atteindre le principe de normalisation, la personne est totalement tributaire d’aide et de contrôle soutenus, voire de la réalisation de l’activité par l’accompagnant. 
</t>
  </si>
  <si>
    <t>No</t>
  </si>
  <si>
    <t>Définition de l'item</t>
  </si>
  <si>
    <t>Définition du principe de normalisation</t>
  </si>
  <si>
    <t>Pts</t>
  </si>
  <si>
    <t>Pond.</t>
  </si>
  <si>
    <t>Total</t>
  </si>
  <si>
    <t>Domaine des compétences pratiques et d'exécution</t>
  </si>
  <si>
    <r>
      <t xml:space="preserve">La </t>
    </r>
    <r>
      <rPr>
        <i/>
        <sz val="8"/>
        <rFont val="Arial"/>
        <family val="2"/>
      </rPr>
      <t xml:space="preserve">Maîtrise pratique </t>
    </r>
    <r>
      <rPr>
        <sz val="8"/>
        <rFont val="Arial"/>
        <family val="2"/>
      </rPr>
      <t>renvoie aux habiletés gestuelles requises à l'utilisation adéquate d'outils ou des dispositifs techniques</t>
    </r>
  </si>
  <si>
    <t>Cette personne possède le geste rond, harmonieux et précis adéquat pour assurer une excellente finition du travail.</t>
  </si>
  <si>
    <r>
      <t xml:space="preserve">La </t>
    </r>
    <r>
      <rPr>
        <i/>
        <sz val="8"/>
        <rFont val="Arial"/>
        <family val="2"/>
      </rPr>
      <t>Rapidité</t>
    </r>
    <r>
      <rPr>
        <sz val="8"/>
        <rFont val="Arial"/>
        <family val="2"/>
      </rPr>
      <t xml:space="preserve"> renvoie à la capacité d’assurer le tempo, le rythme ou la cadence requise</t>
    </r>
  </si>
  <si>
    <t>Cette personne possède l'habileté et la vitesse d'exécution permettant d'assurer une cadence de travail soutenue.</t>
  </si>
  <si>
    <r>
      <t>L’</t>
    </r>
    <r>
      <rPr>
        <i/>
        <sz val="8"/>
        <rFont val="Arial"/>
        <family val="2"/>
      </rPr>
      <t>Organisation</t>
    </r>
    <r>
      <rPr>
        <sz val="8"/>
        <rFont val="Arial"/>
        <family val="2"/>
      </rPr>
      <t xml:space="preserve"> renvoie à la gestion du déroulement de l’activité</t>
    </r>
  </si>
  <si>
    <t>Cette personne organise et gère la chronologie de son travail de façon indépendante une fois celui-ci expliqué.</t>
  </si>
  <si>
    <r>
      <t xml:space="preserve">La </t>
    </r>
    <r>
      <rPr>
        <i/>
        <sz val="8"/>
        <rFont val="Arial"/>
        <family val="2"/>
      </rPr>
      <t>Continuité</t>
    </r>
    <r>
      <rPr>
        <sz val="8"/>
        <rFont val="Arial"/>
        <family val="2"/>
      </rPr>
      <t xml:space="preserve"> renvoie à l’engagement à réaliser une activité (mener à terme)</t>
    </r>
  </si>
  <si>
    <t>Cette personne conduit son activité en respectant les étapes, reprend celles-ci avec persévérance et sans se dissiper, si elle a été interrompue.</t>
  </si>
  <si>
    <r>
      <t xml:space="preserve">La </t>
    </r>
    <r>
      <rPr>
        <i/>
        <sz val="8"/>
        <rFont val="Arial"/>
        <family val="2"/>
      </rPr>
      <t>Responsabilité</t>
    </r>
    <r>
      <rPr>
        <sz val="8"/>
        <rFont val="Arial"/>
        <family val="2"/>
      </rPr>
      <t xml:space="preserve"> renvoie à l’intérêt porté à la qualité du résultat des actions entreprises</t>
    </r>
  </si>
  <si>
    <t>Cette personne contrôle son travail (perçoit ses erreurs, les corrige d'elle-même ou s'en réfère à qui peut lui apporter de l'aide).</t>
  </si>
  <si>
    <t>Total domaine des compétences pratiques et d'exécution</t>
  </si>
  <si>
    <t>Domaine des compétences émotionnelles et sociales</t>
  </si>
  <si>
    <r>
      <t xml:space="preserve">La </t>
    </r>
    <r>
      <rPr>
        <i/>
        <sz val="8"/>
        <rFont val="Arial"/>
        <family val="2"/>
      </rPr>
      <t>Maîtrise de soi</t>
    </r>
    <r>
      <rPr>
        <sz val="8"/>
        <rFont val="Arial"/>
        <family val="2"/>
      </rPr>
      <t xml:space="preserve"> renvoie aux habiletés de gérer les émotions face aux aléas de la vie courante</t>
    </r>
  </si>
  <si>
    <t xml:space="preserve">Cette personne s'adapte de façon critique pour la bonne cohésion du groupe. </t>
  </si>
  <si>
    <r>
      <t xml:space="preserve">Les </t>
    </r>
    <r>
      <rPr>
        <i/>
        <sz val="8"/>
        <rFont val="Arial"/>
        <family val="2"/>
      </rPr>
      <t>Relations</t>
    </r>
    <r>
      <rPr>
        <sz val="8"/>
        <rFont val="Arial"/>
        <family val="2"/>
      </rPr>
      <t xml:space="preserve"> renvoient aux habiletés à établir et à entretenir son réseau social</t>
    </r>
  </si>
  <si>
    <t xml:space="preserve">Cette personne entre facilement en relation et sait se faire admettre par ses pairs. </t>
  </si>
  <si>
    <r>
      <t>L’</t>
    </r>
    <r>
      <rPr>
        <i/>
        <sz val="8"/>
        <rFont val="Arial"/>
        <family val="2"/>
      </rPr>
      <t>Adaptation</t>
    </r>
    <r>
      <rPr>
        <sz val="8"/>
        <rFont val="Arial"/>
        <family val="2"/>
      </rPr>
      <t xml:space="preserve"> renvoie aux habiletés de composer avec la nouveauté et les changements</t>
    </r>
  </si>
  <si>
    <t>Cette personne évalue les différents éléments d'une nouveauté pour appliquer la solution la plus adaptée. Elle gère les imprévus et réajuste ses comportements, ses actes en fonction des buts à atteindre.</t>
  </si>
  <si>
    <r>
      <t xml:space="preserve">Les </t>
    </r>
    <r>
      <rPr>
        <i/>
        <sz val="8"/>
        <rFont val="Arial"/>
        <family val="2"/>
      </rPr>
      <t>Droits et Devoirs</t>
    </r>
    <r>
      <rPr>
        <sz val="8"/>
        <rFont val="Arial"/>
        <family val="2"/>
      </rPr>
      <t xml:space="preserve"> renvoient aux habiletés de respecter les règles et de défendre ses droits</t>
    </r>
  </si>
  <si>
    <t xml:space="preserve">Cette personne s’affirme tout en respectant les droits des autres. </t>
  </si>
  <si>
    <r>
      <t xml:space="preserve">Le </t>
    </r>
    <r>
      <rPr>
        <i/>
        <sz val="8"/>
        <rFont val="Arial"/>
        <family val="2"/>
      </rPr>
      <t>Maintien de l’intégrité</t>
    </r>
    <r>
      <rPr>
        <sz val="8"/>
        <rFont val="Arial"/>
        <family val="2"/>
      </rPr>
      <t xml:space="preserve"> renvoie aux habiletés de préserver sa santé physique et psychique</t>
    </r>
  </si>
  <si>
    <t>Cette personne gère les risques d'accident et ce qui peut nuire à son intégrité (excès de nourriture, de boissons, de tabac, d'alcool, de médicaments). Elle utilise les mesures de protection.</t>
  </si>
  <si>
    <t>Total domaine des compétences émotionnelles et sociales</t>
  </si>
  <si>
    <t xml:space="preserve">Domaine des compétences cognitives et de communication </t>
  </si>
  <si>
    <r>
      <t xml:space="preserve">Les </t>
    </r>
    <r>
      <rPr>
        <i/>
        <sz val="8"/>
        <rFont val="Arial"/>
        <family val="2"/>
      </rPr>
      <t>Acquis scolaires</t>
    </r>
    <r>
      <rPr>
        <sz val="8"/>
        <rFont val="Arial"/>
        <family val="2"/>
      </rPr>
      <t xml:space="preserve"> renvoient aux habiletés d’exploiter au quotidien ses compétences en matière de lecture, écriture et calcul</t>
    </r>
  </si>
  <si>
    <t>Cette personne sait lire, écrire, calculer et peut décrypter des plans, listes, modes d'emploi et recettes.</t>
  </si>
  <si>
    <r>
      <t xml:space="preserve">La </t>
    </r>
    <r>
      <rPr>
        <i/>
        <sz val="8"/>
        <rFont val="Arial"/>
        <family val="2"/>
      </rPr>
      <t>Compréhension</t>
    </r>
    <r>
      <rPr>
        <sz val="8"/>
        <rFont val="Arial"/>
        <family val="2"/>
      </rPr>
      <t xml:space="preserve"> renvoie aux habiletés de donner un sens à un message</t>
    </r>
  </si>
  <si>
    <t>Cette personne comprend des consignes conditionnelles et / ou successives même si elles sont nouvelles.</t>
  </si>
  <si>
    <r>
      <t xml:space="preserve">La </t>
    </r>
    <r>
      <rPr>
        <i/>
        <sz val="8"/>
        <rFont val="Arial"/>
        <family val="2"/>
      </rPr>
      <t>Mémorisation</t>
    </r>
    <r>
      <rPr>
        <sz val="8"/>
        <rFont val="Arial"/>
        <family val="2"/>
      </rPr>
      <t xml:space="preserve"> renvoie aux habiletés de se rappeler d’une information et de l’utiliser</t>
    </r>
  </si>
  <si>
    <t>Cette personne mémorise et peut appliquer plus de trois consignes additionnelles et / ou conditionnelles.</t>
  </si>
  <si>
    <r>
      <t>L’</t>
    </r>
    <r>
      <rPr>
        <i/>
        <sz val="8"/>
        <rFont val="Arial"/>
        <family val="2"/>
      </rPr>
      <t>Expression</t>
    </r>
    <r>
      <rPr>
        <sz val="8"/>
        <rFont val="Arial"/>
        <family val="2"/>
      </rPr>
      <t xml:space="preserve"> renvoie aux habiletés d’utiliser un code de communication</t>
    </r>
  </si>
  <si>
    <t>Cette personne peut traduire ses besoins et émotions par un ou plusieurs moyens verbaux et / ou non verbaux appropriés.</t>
  </si>
  <si>
    <r>
      <t>L’</t>
    </r>
    <r>
      <rPr>
        <i/>
        <sz val="8"/>
        <rFont val="Arial"/>
        <family val="2"/>
      </rPr>
      <t>Orientation</t>
    </r>
    <r>
      <rPr>
        <sz val="8"/>
        <rFont val="Arial"/>
        <family val="2"/>
      </rPr>
      <t xml:space="preserve"> renvoie aux habiletés de se situer dans le temps et dans l’espace</t>
    </r>
  </si>
  <si>
    <t xml:space="preserve">Total domaine des compétences cognitives et de communication </t>
  </si>
  <si>
    <t>Domaine des compétences physiques et fonctionnelles</t>
  </si>
  <si>
    <r>
      <t xml:space="preserve">La </t>
    </r>
    <r>
      <rPr>
        <i/>
        <sz val="8"/>
        <rFont val="Arial"/>
        <family val="2"/>
      </rPr>
      <t>Posture</t>
    </r>
    <r>
      <rPr>
        <sz val="8"/>
        <rFont val="Arial"/>
        <family val="2"/>
      </rPr>
      <t xml:space="preserve"> et la </t>
    </r>
    <r>
      <rPr>
        <i/>
        <sz val="8"/>
        <rFont val="Arial"/>
        <family val="2"/>
      </rPr>
      <t>Mobilité</t>
    </r>
    <r>
      <rPr>
        <sz val="8"/>
        <rFont val="Arial"/>
        <family val="2"/>
      </rPr>
      <t xml:space="preserve"> renvoient aux facultés motrices nécessaires au bon positionnement et au déplacement </t>
    </r>
  </si>
  <si>
    <t>Cette personne adapte sa posture à la majorité des positions que le travail exige sans compensation ni conséquence sur la précision et l'efficacité.</t>
  </si>
  <si>
    <r>
      <t>L’</t>
    </r>
    <r>
      <rPr>
        <i/>
        <sz val="8"/>
        <rFont val="Arial"/>
        <family val="2"/>
      </rPr>
      <t>Alimentation</t>
    </r>
    <r>
      <rPr>
        <sz val="8"/>
        <rFont val="Arial"/>
        <family val="2"/>
      </rPr>
      <t xml:space="preserve"> renvoie à l’ensemble des habiletés nécessaires à garantir à son organisme un apport nutritif adéquat</t>
    </r>
  </si>
  <si>
    <t>Cette personne gère l’ensemble des activités nécessaires à son équilibre alimentaire (des achats à la consommation).</t>
  </si>
  <si>
    <r>
      <t xml:space="preserve">Les </t>
    </r>
    <r>
      <rPr>
        <i/>
        <sz val="8"/>
        <rFont val="Arial"/>
        <family val="2"/>
      </rPr>
      <t>Perceptions</t>
    </r>
    <r>
      <rPr>
        <sz val="8"/>
        <rFont val="Arial"/>
        <family val="2"/>
      </rPr>
      <t xml:space="preserve"> renvoient aux habiletés à utiliser ses différents sens</t>
    </r>
  </si>
  <si>
    <r>
      <t>L’</t>
    </r>
    <r>
      <rPr>
        <i/>
        <sz val="8"/>
        <rFont val="Arial"/>
        <family val="2"/>
      </rPr>
      <t>Hygiène</t>
    </r>
    <r>
      <rPr>
        <sz val="8"/>
        <rFont val="Arial"/>
        <family val="2"/>
      </rPr>
      <t xml:space="preserve"> renvoie à l’ensemble des habiletés nécessaires à entretenir son corps et son apparence </t>
    </r>
  </si>
  <si>
    <t>Cette personne maintient son hygiène personnelle de manière adéquate (propreté corporelle et vestimentaire).</t>
  </si>
  <si>
    <r>
      <t xml:space="preserve">Les </t>
    </r>
    <r>
      <rPr>
        <i/>
        <sz val="8"/>
        <rFont val="Arial"/>
        <family val="2"/>
      </rPr>
      <t>Soins</t>
    </r>
    <r>
      <rPr>
        <sz val="8"/>
        <rFont val="Arial"/>
        <family val="2"/>
      </rPr>
      <t xml:space="preserve"> renvoient à l’ensemble des habiletés nécessaires au maintien de la santé</t>
    </r>
  </si>
  <si>
    <t>Cette personne assume ses soins tels que la gestion des médicaments, les rendez-vous et autres soins médicaux.</t>
  </si>
  <si>
    <t xml:space="preserve">Total domaine des compétences physiques et fonctionnelles </t>
  </si>
  <si>
    <t>Total OLMIS Atelier (points pondérés sur les 20 items)</t>
  </si>
  <si>
    <t>Score final OLMIS Atelier (Total OLMIS Atelier*Total heures pondérées/1000)</t>
  </si>
  <si>
    <t>Données d'identification et d'export</t>
  </si>
  <si>
    <t>N° d'identification EA</t>
  </si>
  <si>
    <t>Code de vérification</t>
  </si>
  <si>
    <t>Données d'exportation</t>
  </si>
  <si>
    <t>Résultats de l'évaluation</t>
  </si>
  <si>
    <t>Numéro AVS:</t>
  </si>
  <si>
    <t>Total heures pondérées</t>
  </si>
  <si>
    <t>Domaines</t>
  </si>
  <si>
    <t xml:space="preserve">Total OLMIS par domaine de compétences </t>
  </si>
  <si>
    <t xml:space="preserve">Score final OLMIS par domaine de compétences </t>
  </si>
  <si>
    <t>Compétences pratiques et d'exécution</t>
  </si>
  <si>
    <t>Compétences émotionnelles et sociales</t>
  </si>
  <si>
    <t xml:space="preserve">Compétences cognitives et de communication </t>
  </si>
  <si>
    <t>Compétences physiques et fonctionnelles</t>
  </si>
  <si>
    <t>ea_type</t>
  </si>
  <si>
    <t>ea_id</t>
  </si>
  <si>
    <t>ea_code_verification</t>
  </si>
  <si>
    <t>date_fin</t>
  </si>
  <si>
    <t>date_evaluation</t>
  </si>
  <si>
    <t>residence_institution</t>
  </si>
  <si>
    <t>nb_heures_presence</t>
  </si>
  <si>
    <t>nb_heures_absence</t>
  </si>
  <si>
    <t>nb_heures_presence_pi</t>
  </si>
  <si>
    <t>nb_heures_presence_p</t>
  </si>
  <si>
    <t>nb_heures_absence_p</t>
  </si>
  <si>
    <t>nb_heures_presence_pi_p</t>
  </si>
  <si>
    <t>tot_heures_p</t>
  </si>
  <si>
    <t>comp_pe_maitrise_pratique</t>
  </si>
  <si>
    <t>comp_pe_rapidite</t>
  </si>
  <si>
    <t>comp_pe_organisation</t>
  </si>
  <si>
    <t>comp_pe_continuite</t>
  </si>
  <si>
    <t>comp_pe_responsabilite</t>
  </si>
  <si>
    <t>comp_es_maitrise_soi</t>
  </si>
  <si>
    <t>comp_es_relations</t>
  </si>
  <si>
    <t>comp_es_adaptation</t>
  </si>
  <si>
    <t>comp_es_droits_devoirs</t>
  </si>
  <si>
    <t>comp_es_maintien_integrite</t>
  </si>
  <si>
    <t>comp_cc_acquis_scolaires</t>
  </si>
  <si>
    <t>comp_cc_comprehension</t>
  </si>
  <si>
    <t>comp_cc_memorisation</t>
  </si>
  <si>
    <t>comp_cc_expression</t>
  </si>
  <si>
    <t>comp_cc_orientation</t>
  </si>
  <si>
    <t>comp_pf_posture_mobilite</t>
  </si>
  <si>
    <t>comp_pf_alimentation</t>
  </si>
  <si>
    <t>comp_pf_perceptions</t>
  </si>
  <si>
    <t>comp_pf_hygiene</t>
  </si>
  <si>
    <t>comp_pf_soins</t>
  </si>
  <si>
    <t>tot_pts_olmis_comp_pe_p</t>
  </si>
  <si>
    <t>tot_pts_olmis_comp_es_p</t>
  </si>
  <si>
    <t>tot_pts_olmis_comp_cc_p</t>
  </si>
  <si>
    <t>tot_pts_olmis_comp_pf_p</t>
  </si>
  <si>
    <t>tot_pts_olmis_p</t>
  </si>
  <si>
    <t>tot_score_olmis_pe</t>
  </si>
  <si>
    <t>tot_score_olmis_es</t>
  </si>
  <si>
    <t>tot_score_olmis_cs</t>
  </si>
  <si>
    <t>tot_score_olmis_pf</t>
  </si>
  <si>
    <t>tot_score_olmis_final</t>
  </si>
  <si>
    <t>EAA</t>
  </si>
  <si>
    <r>
      <t xml:space="preserve">Date de l'évaluation </t>
    </r>
    <r>
      <rPr>
        <b/>
        <sz val="8"/>
        <color rgb="FFFF0000"/>
        <rFont val="Arial"/>
        <family val="2"/>
      </rPr>
      <t>(valeur obligatoire)</t>
    </r>
  </si>
  <si>
    <r>
      <t>Date de fin</t>
    </r>
    <r>
      <rPr>
        <b/>
        <sz val="10"/>
        <color rgb="FFFF0000"/>
        <rFont val="Arial"/>
        <family val="2"/>
      </rPr>
      <t xml:space="preserve"> </t>
    </r>
    <r>
      <rPr>
        <b/>
        <sz val="8"/>
        <color rgb="FFFF0000"/>
        <rFont val="Arial"/>
        <family val="2"/>
      </rPr>
      <t>(valeur obligatoire)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</si>
</sst>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8"/>
      <name val="Arial"/>
      <family val="2"/>
    </font>
    <font>
      <b/>
      <sz val="10"/>
      <name val="Arial"/>
      <family val="2"/>
    </font>
    <font>
      <sz val="10"/>
      <name val="Arial"/>
      <family val="2"/>
    </font>
    <font>
      <b/>
      <sz val="11"/>
      <name val="Arial"/>
      <family val="2"/>
    </font>
    <font>
      <b/>
      <sz val="12"/>
      <name val="Arial"/>
      <family val="2"/>
    </font>
    <font>
      <i/>
      <sz val="8"/>
      <name val="Arial"/>
      <family val="2"/>
    </font>
    <font>
      <sz val="10"/>
      <color rgb="FFFF0000"/>
      <name val="Arial"/>
      <family val="2"/>
    </font>
    <font>
      <b/>
      <i/>
      <sz val="16"/>
      <name val="Arial"/>
      <family val="2"/>
    </font>
    <font>
      <sz val="12"/>
      <name val="Arial"/>
      <family val="2"/>
    </font>
    <font>
      <b/>
      <u/>
      <sz val="10"/>
      <name val="Arial"/>
      <family val="2"/>
    </font>
    <font>
      <b/>
      <sz val="10"/>
      <color rgb="FFFF0000"/>
      <name val="Arial"/>
      <family val="2"/>
    </font>
    <font>
      <b/>
      <sz val="8"/>
      <color rgb="FFFF000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C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131">
    <xf numFmtId="0" fontId="0" fillId="0" borderId="0" xfId="0"/>
    <xf numFmtId="0" fontId="0" fillId="0" borderId="0" xfId="0" applyAlignment="1">
      <alignment vertical="center"/>
    </xf>
    <xf numFmtId="0" fontId="0" fillId="2" borderId="0" xfId="0" applyFill="1" applyAlignment="1">
      <alignment vertical="center"/>
    </xf>
    <xf numFmtId="0" fontId="0" fillId="2" borderId="0" xfId="0" applyFill="1"/>
    <xf numFmtId="0" fontId="4" fillId="0" borderId="0" xfId="0" applyFont="1" applyAlignment="1">
      <alignment horizontal="center" vertical="center"/>
    </xf>
    <xf numFmtId="0" fontId="0" fillId="0" borderId="0" xfId="0" applyAlignment="1">
      <alignment horizontal="left" vertical="center"/>
    </xf>
    <xf numFmtId="0" fontId="3" fillId="0" borderId="0" xfId="0" applyFont="1"/>
    <xf numFmtId="0" fontId="3" fillId="0" borderId="0" xfId="0" applyFont="1" applyAlignment="1">
      <alignment horizontal="right"/>
    </xf>
    <xf numFmtId="0" fontId="7" fillId="0" borderId="0" xfId="0" applyFont="1"/>
    <xf numFmtId="4" fontId="5" fillId="0" borderId="0" xfId="0" applyNumberFormat="1" applyFont="1" applyAlignment="1">
      <alignment horizontal="center" vertical="center"/>
    </xf>
    <xf numFmtId="0" fontId="9" fillId="0" borderId="0" xfId="0" applyFont="1"/>
    <xf numFmtId="0" fontId="9" fillId="0" borderId="5" xfId="0" applyFont="1" applyBorder="1"/>
    <xf numFmtId="0" fontId="9" fillId="0" borderId="0" xfId="0" applyFont="1" applyAlignment="1">
      <alignment wrapText="1"/>
    </xf>
    <xf numFmtId="3" fontId="9" fillId="0" borderId="0" xfId="0" applyNumberFormat="1" applyFont="1" applyAlignment="1">
      <alignment horizontal="center"/>
    </xf>
    <xf numFmtId="2" fontId="9" fillId="0" borderId="0" xfId="0" applyNumberFormat="1" applyFont="1" applyAlignment="1">
      <alignment horizontal="center" vertical="center"/>
    </xf>
    <xf numFmtId="0" fontId="4" fillId="2" borderId="3" xfId="0" applyFont="1" applyFill="1" applyBorder="1" applyAlignment="1">
      <alignment horizontal="left" vertical="center" wrapText="1"/>
    </xf>
    <xf numFmtId="0" fontId="9" fillId="0" borderId="0" xfId="0" applyFont="1" applyAlignment="1">
      <alignment vertical="top" wrapText="1"/>
    </xf>
    <xf numFmtId="3" fontId="9" fillId="0" borderId="0" xfId="0" applyNumberFormat="1" applyFont="1" applyAlignment="1">
      <alignment horizontal="center" vertical="center"/>
    </xf>
    <xf numFmtId="0" fontId="9" fillId="0" borderId="5" xfId="0" applyFont="1" applyBorder="1" applyAlignment="1">
      <alignment horizontal="center" wrapText="1"/>
    </xf>
    <xf numFmtId="0" fontId="9" fillId="0" borderId="5" xfId="0" applyFont="1" applyBorder="1" applyAlignment="1">
      <alignment horizontal="center" vertical="center" wrapText="1"/>
    </xf>
    <xf numFmtId="2" fontId="0" fillId="0" borderId="0" xfId="0" applyNumberFormat="1"/>
    <xf numFmtId="0" fontId="0" fillId="0" borderId="0" xfId="0" applyAlignment="1">
      <alignment wrapText="1"/>
    </xf>
    <xf numFmtId="0" fontId="0" fillId="0" borderId="9" xfId="0" applyBorder="1"/>
    <xf numFmtId="0" fontId="0" fillId="0" borderId="12" xfId="0" applyBorder="1"/>
    <xf numFmtId="0" fontId="2" fillId="0" borderId="0" xfId="0" applyFont="1"/>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2" fillId="0" borderId="4" xfId="0" applyFont="1" applyBorder="1" applyAlignment="1">
      <alignment horizontal="center" vertical="center"/>
    </xf>
    <xf numFmtId="0" fontId="0" fillId="4" borderId="11" xfId="0" applyFill="1" applyBorder="1" applyAlignment="1">
      <alignment horizontal="center" vertical="center"/>
    </xf>
    <xf numFmtId="0" fontId="1" fillId="0" borderId="1" xfId="0" applyFont="1" applyBorder="1" applyAlignment="1">
      <alignment horizontal="left" vertical="top" wrapText="1"/>
    </xf>
    <xf numFmtId="0" fontId="0" fillId="0" borderId="11" xfId="0" applyBorder="1"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0" fontId="3"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0" fillId="0" borderId="13" xfId="0" applyBorder="1"/>
    <xf numFmtId="0" fontId="2" fillId="0" borderId="5" xfId="0" applyFont="1" applyBorder="1" applyAlignment="1">
      <alignment vertical="top"/>
    </xf>
    <xf numFmtId="0" fontId="0" fillId="0" borderId="5" xfId="0" applyBorder="1"/>
    <xf numFmtId="0" fontId="0" fillId="0" borderId="6" xfId="0" applyBorder="1"/>
    <xf numFmtId="0" fontId="0" fillId="0" borderId="0" xfId="0" applyAlignment="1" applyProtection="1">
      <alignment horizontal="left"/>
      <protection locked="0"/>
    </xf>
    <xf numFmtId="0" fontId="3" fillId="0" borderId="0" xfId="0" applyFont="1" applyAlignment="1" applyProtection="1">
      <alignment horizontal="left" vertical="center"/>
      <protection locked="0"/>
    </xf>
    <xf numFmtId="0" fontId="0" fillId="0" borderId="5" xfId="0" applyBorder="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 fillId="0" borderId="7" xfId="0" applyFont="1" applyBorder="1" applyAlignment="1">
      <alignment horizontal="left" vertical="top" wrapText="1"/>
    </xf>
    <xf numFmtId="1" fontId="3" fillId="2" borderId="1" xfId="0"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1" fontId="0" fillId="2" borderId="1" xfId="0" applyNumberFormat="1" applyFill="1" applyBorder="1" applyAlignment="1" applyProtection="1">
      <alignment horizontal="center" vertical="center"/>
      <protection locked="0"/>
    </xf>
    <xf numFmtId="1" fontId="3" fillId="2" borderId="11" xfId="0" applyNumberFormat="1" applyFont="1" applyFill="1" applyBorder="1" applyAlignment="1" applyProtection="1">
      <alignment horizontal="center" vertical="center"/>
      <protection locked="0"/>
    </xf>
    <xf numFmtId="2" fontId="2" fillId="4" borderId="1" xfId="0" applyNumberFormat="1" applyFont="1" applyFill="1" applyBorder="1" applyAlignment="1">
      <alignment horizontal="center" vertical="center"/>
    </xf>
    <xf numFmtId="1" fontId="0" fillId="0" borderId="0" xfId="0" applyNumberFormat="1"/>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2" borderId="2" xfId="0" applyFont="1" applyFill="1"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3" fillId="4" borderId="3" xfId="0" applyFont="1" applyFill="1" applyBorder="1" applyAlignment="1">
      <alignment horizontal="left" vertical="center"/>
    </xf>
    <xf numFmtId="0" fontId="0" fillId="4" borderId="4" xfId="0" applyFill="1" applyBorder="1" applyAlignment="1">
      <alignment horizontal="left" vertical="center"/>
    </xf>
    <xf numFmtId="0" fontId="3" fillId="2" borderId="3"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4"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0" fillId="0" borderId="2" xfId="0" applyBorder="1"/>
    <xf numFmtId="0" fontId="0" fillId="0" borderId="4" xfId="0" applyBorder="1"/>
    <xf numFmtId="0" fontId="3" fillId="0" borderId="3"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4" borderId="4" xfId="0" applyFont="1" applyFill="1" applyBorder="1" applyAlignment="1">
      <alignment horizontal="lef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49" fontId="0" fillId="0" borderId="2"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14" fontId="3" fillId="0" borderId="3" xfId="0" applyNumberFormat="1" applyFont="1" applyBorder="1" applyAlignment="1" applyProtection="1">
      <alignment horizontal="left" vertical="center"/>
      <protection locked="0"/>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5" fillId="2" borderId="0" xfId="0" applyFont="1" applyFill="1" applyAlignment="1">
      <alignment horizontal="center" vertical="center" wrapText="1"/>
    </xf>
    <xf numFmtId="0" fontId="3" fillId="0" borderId="3" xfId="0" applyFont="1"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4" fillId="3" borderId="1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2" fillId="4" borderId="3" xfId="0" applyFont="1" applyFill="1" applyBorder="1" applyAlignment="1">
      <alignment vertical="center" wrapText="1"/>
    </xf>
    <xf numFmtId="0" fontId="2" fillId="4" borderId="2" xfId="0" applyFont="1" applyFill="1" applyBorder="1" applyAlignment="1">
      <alignment vertical="center"/>
    </xf>
    <xf numFmtId="0" fontId="2" fillId="4" borderId="4" xfId="0" applyFont="1" applyFill="1" applyBorder="1" applyAlignment="1">
      <alignment vertical="center"/>
    </xf>
    <xf numFmtId="0" fontId="2" fillId="4" borderId="3" xfId="0" applyFont="1" applyFill="1" applyBorder="1" applyAlignment="1">
      <alignment horizontal="left" vertical="center"/>
    </xf>
    <xf numFmtId="0" fontId="2" fillId="4" borderId="2" xfId="0" applyFont="1" applyFill="1" applyBorder="1" applyAlignment="1">
      <alignment horizontal="left" vertical="center"/>
    </xf>
    <xf numFmtId="0" fontId="2" fillId="4" borderId="4" xfId="0" applyFont="1" applyFill="1" applyBorder="1" applyAlignment="1">
      <alignment horizontal="lef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0" fillId="4" borderId="3" xfId="0" applyFill="1" applyBorder="1" applyAlignment="1">
      <alignment horizontal="left" vertical="center"/>
    </xf>
    <xf numFmtId="0" fontId="8"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0" borderId="2" xfId="0" applyFont="1" applyBorder="1" applyAlignment="1">
      <alignment horizontal="left" vertical="center" wrapText="1"/>
    </xf>
    <xf numFmtId="0" fontId="0" fillId="0" borderId="4" xfId="0"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8" xfId="0" applyFont="1" applyBorder="1" applyAlignment="1">
      <alignment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OLMIS Atelier par domaine de compétences </a:t>
            </a:r>
          </a:p>
        </c:rich>
      </c:tx>
      <c:layout>
        <c:manualLayout>
          <c:xMode val="edge"/>
          <c:yMode val="edge"/>
          <c:x val="0.11342887866294588"/>
          <c:y val="2.0548688397190575E-2"/>
        </c:manualLayout>
      </c:layout>
      <c:overlay val="0"/>
    </c:title>
    <c:autoTitleDeleted val="0"/>
    <c:plotArea>
      <c:layout>
        <c:manualLayout>
          <c:layoutTarget val="inner"/>
          <c:xMode val="edge"/>
          <c:yMode val="edge"/>
          <c:x val="6.0480320901567838E-2"/>
          <c:y val="0.15671344154606373"/>
          <c:w val="0.90336868952579075"/>
          <c:h val="0.39905335855364449"/>
        </c:manualLayout>
      </c:layout>
      <c:barChart>
        <c:barDir val="col"/>
        <c:grouping val="clustered"/>
        <c:varyColors val="0"/>
        <c:ser>
          <c:idx val="0"/>
          <c:order val="0"/>
          <c:tx>
            <c:strRef>
              <c:f>RECAP!$B$5</c:f>
              <c:strCache>
                <c:ptCount val="1"/>
                <c:pt idx="0">
                  <c:v>Total OLMIS par domaine de compétences </c:v>
                </c:pt>
              </c:strCache>
            </c:strRef>
          </c:tx>
          <c:spPr>
            <a:solidFill>
              <a:srgbClr val="CCFF99"/>
            </a:solidFill>
          </c:spPr>
          <c:invertIfNegative val="0"/>
          <c:cat>
            <c:strRef>
              <c:f>RECAP!$A$6:$A$13</c:f>
              <c:strCache>
                <c:ptCount val="8"/>
                <c:pt idx="1">
                  <c:v>Compétences pratiques et d'exécution</c:v>
                </c:pt>
                <c:pt idx="3">
                  <c:v>Compétences émotionnelles et sociales</c:v>
                </c:pt>
                <c:pt idx="5">
                  <c:v>Compétences cognitives et de communication </c:v>
                </c:pt>
                <c:pt idx="7">
                  <c:v>Compétences physiques et fonctionnelles</c:v>
                </c:pt>
              </c:strCache>
            </c:strRef>
          </c:cat>
          <c:val>
            <c:numRef>
              <c:f>RECAP!$B$6:$B$13</c:f>
              <c:numCache>
                <c:formatCode>#,##0</c:formatCode>
                <c:ptCount val="8"/>
                <c:pt idx="1">
                  <c:v>0</c:v>
                </c:pt>
                <c:pt idx="3">
                  <c:v>0</c:v>
                </c:pt>
                <c:pt idx="5">
                  <c:v>0</c:v>
                </c:pt>
                <c:pt idx="7">
                  <c:v>0</c:v>
                </c:pt>
              </c:numCache>
            </c:numRef>
          </c:val>
          <c:extLst>
            <c:ext xmlns:c16="http://schemas.microsoft.com/office/drawing/2014/chart" uri="{C3380CC4-5D6E-409C-BE32-E72D297353CC}">
              <c16:uniqueId val="{00000000-E151-49B4-ABE8-0D6307FC28E2}"/>
            </c:ext>
          </c:extLst>
        </c:ser>
        <c:dLbls>
          <c:showLegendKey val="0"/>
          <c:showVal val="0"/>
          <c:showCatName val="0"/>
          <c:showSerName val="0"/>
          <c:showPercent val="0"/>
          <c:showBubbleSize val="0"/>
        </c:dLbls>
        <c:gapWidth val="150"/>
        <c:axId val="118858496"/>
        <c:axId val="118860032"/>
      </c:barChart>
      <c:catAx>
        <c:axId val="118858496"/>
        <c:scaling>
          <c:orientation val="minMax"/>
        </c:scaling>
        <c:delete val="0"/>
        <c:axPos val="b"/>
        <c:numFmt formatCode="General" sourceLinked="0"/>
        <c:majorTickMark val="out"/>
        <c:minorTickMark val="none"/>
        <c:tickLblPos val="nextTo"/>
        <c:txPr>
          <a:bodyPr rot="-5400000" vert="horz"/>
          <a:lstStyle/>
          <a:p>
            <a:pPr>
              <a:defRPr/>
            </a:pPr>
            <a:endParaRPr lang="fr-FR"/>
          </a:p>
        </c:txPr>
        <c:crossAx val="118860032"/>
        <c:crosses val="autoZero"/>
        <c:auto val="1"/>
        <c:lblAlgn val="ctr"/>
        <c:lblOffset val="100"/>
        <c:noMultiLvlLbl val="0"/>
      </c:catAx>
      <c:valAx>
        <c:axId val="118860032"/>
        <c:scaling>
          <c:orientation val="minMax"/>
        </c:scaling>
        <c:delete val="0"/>
        <c:axPos val="l"/>
        <c:majorGridlines/>
        <c:numFmt formatCode="General" sourceLinked="1"/>
        <c:majorTickMark val="out"/>
        <c:minorTickMark val="none"/>
        <c:tickLblPos val="nextTo"/>
        <c:crossAx val="118858496"/>
        <c:crosses val="autoZero"/>
        <c:crossBetween val="between"/>
      </c:valAx>
    </c:plotArea>
    <c:plotVisOnly val="1"/>
    <c:dispBlanksAs val="gap"/>
    <c:showDLblsOverMax val="0"/>
  </c:chart>
  <c:printSettings>
    <c:headerFooter>
      <c:oddFooter>&amp;CVersion 1.0&amp;R&amp;D</c:oddFooter>
    </c:headerFooter>
    <c:pageMargins b="0.78740157499999996" l="0.70000000000000062" r="0.70000000000000062" t="0.7874015749999999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104776</xdr:colOff>
      <xdr:row>17</xdr:row>
      <xdr:rowOff>133350</xdr:rowOff>
    </xdr:from>
    <xdr:to>
      <xdr:col>2</xdr:col>
      <xdr:colOff>1095375</xdr:colOff>
      <xdr:row>38</xdr:row>
      <xdr:rowOff>142875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80"/>
  <sheetViews>
    <sheetView tabSelected="1" view="pageLayout" topLeftCell="A59" zoomScale="130" zoomScaleNormal="100" zoomScaleSheetLayoutView="100" zoomScalePageLayoutView="130" workbookViewId="0">
      <selection activeCell="A62" sqref="A62:F62"/>
    </sheetView>
  </sheetViews>
  <sheetFormatPr baseColWidth="10" defaultColWidth="11.44140625" defaultRowHeight="13.2" x14ac:dyDescent="0.25"/>
  <cols>
    <col min="1" max="1" width="6.6640625" customWidth="1"/>
    <col min="2" max="2" width="22.5546875" customWidth="1"/>
    <col min="3" max="3" width="39.6640625" customWidth="1"/>
    <col min="4" max="4" width="5.33203125" customWidth="1"/>
    <col min="5" max="5" width="5.44140625" customWidth="1"/>
    <col min="6" max="6" width="9.33203125" customWidth="1"/>
  </cols>
  <sheetData>
    <row r="1" spans="1:6" ht="39.9" customHeight="1" x14ac:dyDescent="0.25">
      <c r="A1" s="80" t="s">
        <v>0</v>
      </c>
      <c r="B1" s="81"/>
      <c r="C1" s="81"/>
      <c r="D1" s="81"/>
      <c r="E1" s="81"/>
      <c r="F1" s="82"/>
    </row>
    <row r="2" spans="1:6" ht="20.100000000000001" customHeight="1" x14ac:dyDescent="0.25">
      <c r="A2" s="66" t="s">
        <v>1</v>
      </c>
      <c r="B2" s="67"/>
      <c r="C2" s="76"/>
      <c r="D2" s="85"/>
      <c r="E2" s="85"/>
      <c r="F2" s="86"/>
    </row>
    <row r="3" spans="1:6" ht="20.100000000000001" customHeight="1" x14ac:dyDescent="0.25">
      <c r="A3" s="66" t="s">
        <v>2</v>
      </c>
      <c r="B3" s="79"/>
      <c r="C3" s="76"/>
      <c r="D3" s="77"/>
      <c r="E3" s="77"/>
      <c r="F3" s="78"/>
    </row>
    <row r="4" spans="1:6" ht="19.2" customHeight="1" x14ac:dyDescent="0.25">
      <c r="A4" s="66" t="s">
        <v>3</v>
      </c>
      <c r="B4" s="79"/>
      <c r="C4" s="76"/>
      <c r="D4" s="85"/>
      <c r="E4" s="85"/>
      <c r="F4" s="86"/>
    </row>
    <row r="5" spans="1:6" ht="20.100000000000001" customHeight="1" x14ac:dyDescent="0.25">
      <c r="A5" s="66" t="s">
        <v>4</v>
      </c>
      <c r="B5" s="79"/>
      <c r="C5" s="90"/>
      <c r="D5" s="85"/>
      <c r="E5" s="85"/>
      <c r="F5" s="86"/>
    </row>
    <row r="6" spans="1:6" ht="20.100000000000001" customHeight="1" x14ac:dyDescent="0.25">
      <c r="A6" s="119" t="s">
        <v>5</v>
      </c>
      <c r="B6" s="67"/>
      <c r="C6" s="76"/>
      <c r="D6" s="85"/>
      <c r="E6" s="85"/>
      <c r="F6" s="86"/>
    </row>
    <row r="7" spans="1:6" ht="20.100000000000001" customHeight="1" x14ac:dyDescent="0.25">
      <c r="A7" s="66" t="s">
        <v>6</v>
      </c>
      <c r="B7" s="79"/>
      <c r="C7" s="76"/>
      <c r="D7" s="85"/>
      <c r="E7" s="85"/>
      <c r="F7" s="86"/>
    </row>
    <row r="8" spans="1:6" ht="20.100000000000001" customHeight="1" x14ac:dyDescent="0.25">
      <c r="A8" s="66" t="s">
        <v>7</v>
      </c>
      <c r="B8" s="79"/>
      <c r="C8" s="87"/>
      <c r="D8" s="88"/>
      <c r="E8" s="88"/>
      <c r="F8" s="89"/>
    </row>
    <row r="9" spans="1:6" ht="20.100000000000001" customHeight="1" x14ac:dyDescent="0.25">
      <c r="A9" s="66" t="s">
        <v>147</v>
      </c>
      <c r="B9" s="79"/>
      <c r="C9" s="87"/>
      <c r="D9" s="88"/>
      <c r="E9" s="88"/>
      <c r="F9" s="88"/>
    </row>
    <row r="10" spans="1:6" ht="20.100000000000001" customHeight="1" x14ac:dyDescent="0.25">
      <c r="A10" s="66" t="s">
        <v>8</v>
      </c>
      <c r="B10" s="67"/>
      <c r="C10" s="76"/>
      <c r="D10" s="85"/>
      <c r="E10" s="85"/>
      <c r="F10" s="86"/>
    </row>
    <row r="11" spans="1:6" ht="20.100000000000001" customHeight="1" x14ac:dyDescent="0.25">
      <c r="A11" s="66" t="s">
        <v>9</v>
      </c>
      <c r="B11" s="79"/>
      <c r="C11" s="76"/>
      <c r="D11" s="85"/>
      <c r="E11" s="85"/>
      <c r="F11" s="86"/>
    </row>
    <row r="12" spans="1:6" ht="20.100000000000001" customHeight="1" x14ac:dyDescent="0.25">
      <c r="A12" s="66" t="s">
        <v>146</v>
      </c>
      <c r="B12" s="79"/>
      <c r="C12" s="87"/>
      <c r="D12" s="88"/>
      <c r="E12" s="88"/>
      <c r="F12" s="89"/>
    </row>
    <row r="13" spans="1:6" ht="20.100000000000001" customHeight="1" x14ac:dyDescent="0.25">
      <c r="A13" s="66" t="s">
        <v>10</v>
      </c>
      <c r="B13" s="79"/>
      <c r="C13" s="76"/>
      <c r="D13" s="85"/>
      <c r="E13" s="85"/>
      <c r="F13" s="86"/>
    </row>
    <row r="14" spans="1:6" s="3" customFormat="1" ht="60" customHeight="1" x14ac:dyDescent="0.25">
      <c r="A14" s="66" t="s">
        <v>11</v>
      </c>
      <c r="B14" s="67"/>
      <c r="C14" s="94"/>
      <c r="D14" s="95"/>
      <c r="E14" s="95"/>
      <c r="F14" s="96"/>
    </row>
    <row r="15" spans="1:6" ht="50.1" customHeight="1" x14ac:dyDescent="0.25">
      <c r="A15" s="84" t="s">
        <v>12</v>
      </c>
      <c r="B15" s="84"/>
      <c r="C15" s="84"/>
      <c r="D15" s="84"/>
      <c r="E15" s="84"/>
      <c r="F15" s="84"/>
    </row>
    <row r="16" spans="1:6" s="6" customFormat="1" ht="39.9" customHeight="1" x14ac:dyDescent="0.25">
      <c r="A16" s="91" t="s">
        <v>13</v>
      </c>
      <c r="B16" s="91"/>
      <c r="C16" s="92"/>
      <c r="D16" s="51">
        <v>1</v>
      </c>
      <c r="E16" s="37">
        <v>1</v>
      </c>
      <c r="F16" s="25">
        <f>E16*D16</f>
        <v>1</v>
      </c>
    </row>
    <row r="17" spans="1:6" s="6" customFormat="1" ht="39.9" customHeight="1" x14ac:dyDescent="0.25">
      <c r="A17" s="92" t="s">
        <v>14</v>
      </c>
      <c r="B17" s="97"/>
      <c r="C17" s="98"/>
      <c r="D17" s="51">
        <v>2</v>
      </c>
      <c r="E17" s="38">
        <v>0.5</v>
      </c>
      <c r="F17" s="25">
        <f>E17*D17</f>
        <v>1</v>
      </c>
    </row>
    <row r="18" spans="1:6" s="6" customFormat="1" ht="39.9" customHeight="1" x14ac:dyDescent="0.25">
      <c r="A18" s="40" t="s">
        <v>15</v>
      </c>
      <c r="B18" s="39"/>
      <c r="C18" s="39"/>
      <c r="D18" s="51">
        <v>3</v>
      </c>
      <c r="E18" s="37">
        <v>1.5</v>
      </c>
      <c r="F18" s="25">
        <f>E18*D18</f>
        <v>4.5</v>
      </c>
    </row>
    <row r="19" spans="1:6" ht="110.1" customHeight="1" x14ac:dyDescent="0.25">
      <c r="A19" s="112" t="s">
        <v>16</v>
      </c>
      <c r="B19" s="113"/>
      <c r="C19" s="113"/>
      <c r="D19" s="114"/>
      <c r="E19" s="115"/>
      <c r="F19" s="52">
        <f>SUM(F16:F18)</f>
        <v>6.5</v>
      </c>
    </row>
    <row r="20" spans="1:6" s="2" customFormat="1" ht="45" customHeight="1" x14ac:dyDescent="0.25">
      <c r="A20" s="93" t="s">
        <v>17</v>
      </c>
      <c r="B20" s="93"/>
      <c r="C20" s="93"/>
      <c r="D20" s="93"/>
      <c r="E20" s="93"/>
      <c r="F20" s="93"/>
    </row>
    <row r="21" spans="1:6" s="1" customFormat="1" ht="94.5" customHeight="1" x14ac:dyDescent="0.25">
      <c r="A21" s="25" t="s">
        <v>18</v>
      </c>
      <c r="B21" s="35" t="s">
        <v>19</v>
      </c>
      <c r="C21" s="83" t="s">
        <v>20</v>
      </c>
      <c r="D21" s="83"/>
      <c r="E21" s="83"/>
      <c r="F21" s="83"/>
    </row>
    <row r="22" spans="1:6" ht="114.75" customHeight="1" x14ac:dyDescent="0.25">
      <c r="A22" s="36" t="s">
        <v>21</v>
      </c>
      <c r="B22" s="48" t="s">
        <v>22</v>
      </c>
      <c r="C22" s="68" t="s">
        <v>23</v>
      </c>
      <c r="D22" s="69"/>
      <c r="E22" s="69"/>
      <c r="F22" s="70"/>
    </row>
    <row r="23" spans="1:6" ht="69.75" customHeight="1" x14ac:dyDescent="0.25">
      <c r="A23" s="36">
        <v>0</v>
      </c>
      <c r="B23" s="49" t="s">
        <v>24</v>
      </c>
      <c r="C23" s="68" t="s">
        <v>25</v>
      </c>
      <c r="D23" s="69"/>
      <c r="E23" s="69"/>
      <c r="F23" s="70"/>
    </row>
    <row r="24" spans="1:6" ht="89.25" customHeight="1" x14ac:dyDescent="0.25">
      <c r="A24" s="36">
        <v>1</v>
      </c>
      <c r="B24" s="49" t="s">
        <v>26</v>
      </c>
      <c r="C24" s="72" t="s">
        <v>27</v>
      </c>
      <c r="D24" s="73"/>
      <c r="E24" s="73"/>
      <c r="F24" s="73"/>
    </row>
    <row r="25" spans="1:6" ht="81" customHeight="1" x14ac:dyDescent="0.25">
      <c r="A25" s="36">
        <v>2</v>
      </c>
      <c r="B25" s="49" t="s">
        <v>28</v>
      </c>
      <c r="C25" s="72" t="s">
        <v>29</v>
      </c>
      <c r="D25" s="73"/>
      <c r="E25" s="73"/>
      <c r="F25" s="73"/>
    </row>
    <row r="26" spans="1:6" ht="93" customHeight="1" x14ac:dyDescent="0.25">
      <c r="A26" s="36">
        <v>3</v>
      </c>
      <c r="B26" s="49" t="s">
        <v>30</v>
      </c>
      <c r="C26" s="72" t="s">
        <v>31</v>
      </c>
      <c r="D26" s="73"/>
      <c r="E26" s="73"/>
      <c r="F26" s="73"/>
    </row>
    <row r="27" spans="1:6" s="4" customFormat="1" ht="78.75" customHeight="1" x14ac:dyDescent="0.25">
      <c r="A27" s="36">
        <v>4</v>
      </c>
      <c r="B27" s="49" t="s">
        <v>32</v>
      </c>
      <c r="C27" s="72" t="s">
        <v>33</v>
      </c>
      <c r="D27" s="73"/>
      <c r="E27" s="73"/>
      <c r="F27" s="73"/>
    </row>
    <row r="28" spans="1:6" s="1" customFormat="1" ht="35.1" customHeight="1" x14ac:dyDescent="0.25">
      <c r="A28" s="71" t="s">
        <v>3</v>
      </c>
      <c r="B28" s="63"/>
      <c r="C28" s="63">
        <f>C4</f>
        <v>0</v>
      </c>
      <c r="D28" s="74"/>
      <c r="E28" s="74"/>
      <c r="F28" s="75"/>
    </row>
    <row r="29" spans="1:6" ht="34.5" customHeight="1" x14ac:dyDescent="0.25">
      <c r="A29" s="26" t="s">
        <v>34</v>
      </c>
      <c r="B29" s="26" t="s">
        <v>35</v>
      </c>
      <c r="C29" s="26" t="s">
        <v>36</v>
      </c>
      <c r="D29" s="26" t="s">
        <v>37</v>
      </c>
      <c r="E29" s="26" t="s">
        <v>38</v>
      </c>
      <c r="F29" s="26" t="s">
        <v>39</v>
      </c>
    </row>
    <row r="30" spans="1:6" ht="37.5" customHeight="1" x14ac:dyDescent="0.25">
      <c r="A30" s="57" t="s">
        <v>40</v>
      </c>
      <c r="B30" s="58"/>
      <c r="C30" s="58"/>
      <c r="D30" s="58"/>
      <c r="E30" s="58"/>
      <c r="F30" s="59"/>
    </row>
    <row r="31" spans="1:6" ht="57.75" customHeight="1" x14ac:dyDescent="0.25">
      <c r="A31" s="28">
        <v>1.1000000000000001</v>
      </c>
      <c r="B31" s="33" t="s">
        <v>41</v>
      </c>
      <c r="C31" s="29" t="s">
        <v>42</v>
      </c>
      <c r="D31" s="51"/>
      <c r="E31" s="27">
        <v>1</v>
      </c>
      <c r="F31" s="25">
        <f>(IF(ISNUMBER(D31),D31,0)*$E$31)</f>
        <v>0</v>
      </c>
    </row>
    <row r="32" spans="1:6" ht="37.5" customHeight="1" x14ac:dyDescent="0.25">
      <c r="A32" s="28">
        <v>1.2</v>
      </c>
      <c r="B32" s="33" t="s">
        <v>43</v>
      </c>
      <c r="C32" s="29" t="s">
        <v>44</v>
      </c>
      <c r="D32" s="53"/>
      <c r="E32" s="27">
        <v>1</v>
      </c>
      <c r="F32" s="25">
        <f>(IF(ISNUMBER(D32),D32,0)*$E$32)</f>
        <v>0</v>
      </c>
    </row>
    <row r="33" spans="1:8" ht="36.75" customHeight="1" x14ac:dyDescent="0.25">
      <c r="A33" s="28">
        <v>1.3</v>
      </c>
      <c r="B33" s="33" t="s">
        <v>45</v>
      </c>
      <c r="C33" s="29" t="s">
        <v>46</v>
      </c>
      <c r="D33" s="53"/>
      <c r="E33" s="27">
        <v>2</v>
      </c>
      <c r="F33" s="25">
        <f>(IF(ISNUMBER(D33),D33,0)*$E$33)</f>
        <v>0</v>
      </c>
    </row>
    <row r="34" spans="1:8" ht="36" customHeight="1" x14ac:dyDescent="0.25">
      <c r="A34" s="28">
        <v>1.4</v>
      </c>
      <c r="B34" s="33" t="s">
        <v>47</v>
      </c>
      <c r="C34" s="29" t="s">
        <v>48</v>
      </c>
      <c r="D34" s="53"/>
      <c r="E34" s="27">
        <v>2</v>
      </c>
      <c r="F34" s="25">
        <f>(IF(ISNUMBER(D34),D34,0)*$E$34)</f>
        <v>0</v>
      </c>
    </row>
    <row r="35" spans="1:8" ht="39.75" customHeight="1" x14ac:dyDescent="0.25">
      <c r="A35" s="34">
        <v>1.5</v>
      </c>
      <c r="B35" s="30" t="s">
        <v>49</v>
      </c>
      <c r="C35" s="50" t="s">
        <v>50</v>
      </c>
      <c r="D35" s="54"/>
      <c r="E35" s="32">
        <v>2</v>
      </c>
      <c r="F35" s="25">
        <f>(IF(ISNUMBER(D35),D35,0)*$E$35)</f>
        <v>0</v>
      </c>
    </row>
    <row r="36" spans="1:8" ht="36" customHeight="1" x14ac:dyDescent="0.25">
      <c r="A36" s="102" t="s">
        <v>51</v>
      </c>
      <c r="B36" s="103"/>
      <c r="C36" s="103"/>
      <c r="D36" s="103"/>
      <c r="E36" s="104"/>
      <c r="F36" s="31">
        <f>SUM(F31:F35)</f>
        <v>0</v>
      </c>
    </row>
    <row r="37" spans="1:8" ht="36.75" customHeight="1" x14ac:dyDescent="0.25">
      <c r="A37" s="57" t="s">
        <v>52</v>
      </c>
      <c r="B37" s="58"/>
      <c r="C37" s="58"/>
      <c r="D37" s="58"/>
      <c r="E37" s="58"/>
      <c r="F37" s="59"/>
    </row>
    <row r="38" spans="1:8" ht="48.75" customHeight="1" x14ac:dyDescent="0.25">
      <c r="A38" s="28">
        <v>2.1</v>
      </c>
      <c r="B38" s="33" t="s">
        <v>53</v>
      </c>
      <c r="C38" s="29" t="s">
        <v>54</v>
      </c>
      <c r="D38" s="51"/>
      <c r="E38" s="27">
        <v>3</v>
      </c>
      <c r="F38" s="25">
        <f>(IF(ISNUMBER(D38),D38,0)*$E$38)</f>
        <v>0</v>
      </c>
      <c r="H38" s="5"/>
    </row>
    <row r="39" spans="1:8" ht="58.5" customHeight="1" x14ac:dyDescent="0.25">
      <c r="A39" s="28">
        <v>2.2000000000000002</v>
      </c>
      <c r="B39" s="29" t="s">
        <v>55</v>
      </c>
      <c r="C39" s="29" t="s">
        <v>56</v>
      </c>
      <c r="D39" s="51"/>
      <c r="E39" s="27">
        <v>3</v>
      </c>
      <c r="F39" s="25">
        <f>(IF(ISNUMBER(D39),D39,0)*$E$39)</f>
        <v>0</v>
      </c>
    </row>
    <row r="40" spans="1:8" ht="47.25" customHeight="1" x14ac:dyDescent="0.25">
      <c r="A40" s="28">
        <v>2.2999999999999998</v>
      </c>
      <c r="B40" s="33" t="s">
        <v>57</v>
      </c>
      <c r="C40" s="29" t="s">
        <v>58</v>
      </c>
      <c r="D40" s="53"/>
      <c r="E40" s="27">
        <v>3</v>
      </c>
      <c r="F40" s="25">
        <f>(IF(ISNUMBER(D40),D40,0)*$E$40)</f>
        <v>0</v>
      </c>
    </row>
    <row r="41" spans="1:8" ht="66" customHeight="1" x14ac:dyDescent="0.25">
      <c r="A41" s="28">
        <v>2.4</v>
      </c>
      <c r="B41" s="33" t="s">
        <v>59</v>
      </c>
      <c r="C41" s="29" t="s">
        <v>60</v>
      </c>
      <c r="D41" s="53"/>
      <c r="E41" s="27">
        <v>1</v>
      </c>
      <c r="F41" s="25">
        <f>(IF(ISNUMBER(D41),D41,0)*$E$41)</f>
        <v>0</v>
      </c>
    </row>
    <row r="42" spans="1:8" ht="48" customHeight="1" x14ac:dyDescent="0.25">
      <c r="A42" s="28">
        <v>2.5</v>
      </c>
      <c r="B42" s="33" t="s">
        <v>61</v>
      </c>
      <c r="C42" s="29" t="s">
        <v>62</v>
      </c>
      <c r="D42" s="53"/>
      <c r="E42" s="27">
        <v>2</v>
      </c>
      <c r="F42" s="25">
        <f>(IF(ISNUMBER(D42),D42,0)*$E$42)</f>
        <v>0</v>
      </c>
    </row>
    <row r="43" spans="1:8" s="4" customFormat="1" ht="36" customHeight="1" x14ac:dyDescent="0.25">
      <c r="A43" s="105" t="s">
        <v>63</v>
      </c>
      <c r="B43" s="106"/>
      <c r="C43" s="106"/>
      <c r="D43" s="106"/>
      <c r="E43" s="107"/>
      <c r="F43" s="25">
        <f>SUM(F38:F42)</f>
        <v>0</v>
      </c>
    </row>
    <row r="44" spans="1:8" s="1" customFormat="1" ht="35.1" customHeight="1" x14ac:dyDescent="0.25">
      <c r="A44" s="71" t="s">
        <v>3</v>
      </c>
      <c r="B44" s="63"/>
      <c r="C44" s="63">
        <f>C4</f>
        <v>0</v>
      </c>
      <c r="D44" s="64"/>
      <c r="E44" s="64"/>
      <c r="F44" s="65"/>
    </row>
    <row r="45" spans="1:8" ht="36" customHeight="1" x14ac:dyDescent="0.25">
      <c r="A45" s="26" t="s">
        <v>34</v>
      </c>
      <c r="B45" s="26" t="s">
        <v>35</v>
      </c>
      <c r="C45" s="26" t="s">
        <v>36</v>
      </c>
      <c r="D45" s="26" t="s">
        <v>37</v>
      </c>
      <c r="E45" s="26" t="s">
        <v>38</v>
      </c>
      <c r="F45" s="26" t="s">
        <v>39</v>
      </c>
    </row>
    <row r="46" spans="1:8" ht="37.5" customHeight="1" x14ac:dyDescent="0.25">
      <c r="A46" s="60" t="s">
        <v>64</v>
      </c>
      <c r="B46" s="61"/>
      <c r="C46" s="61"/>
      <c r="D46" s="61"/>
      <c r="E46" s="61"/>
      <c r="F46" s="62"/>
    </row>
    <row r="47" spans="1:8" ht="57" customHeight="1" x14ac:dyDescent="0.25">
      <c r="A47" s="28">
        <v>3.1</v>
      </c>
      <c r="B47" s="33" t="s">
        <v>65</v>
      </c>
      <c r="C47" s="29" t="s">
        <v>66</v>
      </c>
      <c r="D47" s="53"/>
      <c r="E47" s="27">
        <v>1</v>
      </c>
      <c r="F47" s="25">
        <f>(IF(ISNUMBER(D47),D47,0)*$E$47)</f>
        <v>0</v>
      </c>
    </row>
    <row r="48" spans="1:8" ht="37.5" customHeight="1" x14ac:dyDescent="0.25">
      <c r="A48" s="28">
        <v>3.2</v>
      </c>
      <c r="B48" s="33" t="s">
        <v>67</v>
      </c>
      <c r="C48" s="29" t="s">
        <v>68</v>
      </c>
      <c r="D48" s="53"/>
      <c r="E48" s="27">
        <v>1</v>
      </c>
      <c r="F48" s="25">
        <f>(IF(ISNUMBER(D48),D48,0)*$E$48)</f>
        <v>0</v>
      </c>
    </row>
    <row r="49" spans="1:6" ht="34.5" customHeight="1" x14ac:dyDescent="0.25">
      <c r="A49" s="28">
        <v>3.3</v>
      </c>
      <c r="B49" s="33" t="s">
        <v>69</v>
      </c>
      <c r="C49" s="29" t="s">
        <v>70</v>
      </c>
      <c r="D49" s="51"/>
      <c r="E49" s="27">
        <v>1</v>
      </c>
      <c r="F49" s="25">
        <f>(IF(ISNUMBER(D49),D49,0)*$E$49)</f>
        <v>0</v>
      </c>
    </row>
    <row r="50" spans="1:6" ht="35.25" customHeight="1" x14ac:dyDescent="0.25">
      <c r="A50" s="28">
        <v>3.4</v>
      </c>
      <c r="B50" s="33" t="s">
        <v>71</v>
      </c>
      <c r="C50" s="29" t="s">
        <v>72</v>
      </c>
      <c r="D50" s="53"/>
      <c r="E50" s="27">
        <v>3</v>
      </c>
      <c r="F50" s="25">
        <f>(IF(ISNUMBER(D50),D50,0)*$E$50)</f>
        <v>0</v>
      </c>
    </row>
    <row r="51" spans="1:6" ht="33.75" customHeight="1" x14ac:dyDescent="0.25">
      <c r="A51" s="28">
        <v>3.5</v>
      </c>
      <c r="B51" s="33" t="s">
        <v>73</v>
      </c>
      <c r="C51" s="29"/>
      <c r="D51" s="53"/>
      <c r="E51" s="27">
        <v>2</v>
      </c>
      <c r="F51" s="25">
        <f>(IF(ISNUMBER(D51),D51,0)*$E$51)</f>
        <v>0</v>
      </c>
    </row>
    <row r="52" spans="1:6" ht="36" customHeight="1" x14ac:dyDescent="0.25">
      <c r="A52" s="105" t="s">
        <v>74</v>
      </c>
      <c r="B52" s="106"/>
      <c r="C52" s="106"/>
      <c r="D52" s="106"/>
      <c r="E52" s="107"/>
      <c r="F52" s="25">
        <f>SUM(F47:F51)</f>
        <v>0</v>
      </c>
    </row>
    <row r="53" spans="1:6" ht="37.5" customHeight="1" x14ac:dyDescent="0.25">
      <c r="A53" s="99" t="s">
        <v>75</v>
      </c>
      <c r="B53" s="100"/>
      <c r="C53" s="100"/>
      <c r="D53" s="100"/>
      <c r="E53" s="100"/>
      <c r="F53" s="101"/>
    </row>
    <row r="54" spans="1:6" ht="59.25" customHeight="1" x14ac:dyDescent="0.25">
      <c r="A54" s="28">
        <v>4.0999999999999996</v>
      </c>
      <c r="B54" s="29" t="s">
        <v>76</v>
      </c>
      <c r="C54" s="29" t="s">
        <v>77</v>
      </c>
      <c r="D54" s="51"/>
      <c r="E54" s="27">
        <v>1</v>
      </c>
      <c r="F54" s="25">
        <f>(IF(ISNUMBER(D54),D54,0)*$E$54)</f>
        <v>0</v>
      </c>
    </row>
    <row r="55" spans="1:6" ht="55.5" customHeight="1" x14ac:dyDescent="0.25">
      <c r="A55" s="28">
        <v>4.2</v>
      </c>
      <c r="B55" s="33" t="s">
        <v>78</v>
      </c>
      <c r="C55" s="30" t="s">
        <v>79</v>
      </c>
      <c r="D55" s="53"/>
      <c r="E55" s="27">
        <v>1</v>
      </c>
      <c r="F55" s="25">
        <f>(IF(ISNUMBER(D55),D55,0)*$E$55)</f>
        <v>0</v>
      </c>
    </row>
    <row r="56" spans="1:6" ht="37.5" customHeight="1" x14ac:dyDescent="0.25">
      <c r="A56" s="28">
        <v>4.3</v>
      </c>
      <c r="B56" s="29" t="s">
        <v>80</v>
      </c>
      <c r="C56" s="29"/>
      <c r="D56" s="53"/>
      <c r="E56" s="27">
        <v>1</v>
      </c>
      <c r="F56" s="25">
        <f>(IF(ISNUMBER(D56),D56,0)*$E$56)</f>
        <v>0</v>
      </c>
    </row>
    <row r="57" spans="1:6" ht="48" customHeight="1" x14ac:dyDescent="0.25">
      <c r="A57" s="28">
        <v>4.4000000000000004</v>
      </c>
      <c r="B57" s="29" t="s">
        <v>81</v>
      </c>
      <c r="C57" s="29" t="s">
        <v>82</v>
      </c>
      <c r="D57" s="53"/>
      <c r="E57" s="27">
        <v>1</v>
      </c>
      <c r="F57" s="25">
        <f>(IF(ISNUMBER(D57),D57,0)*$E$57)</f>
        <v>0</v>
      </c>
    </row>
    <row r="58" spans="1:6" ht="49.5" customHeight="1" x14ac:dyDescent="0.25">
      <c r="A58" s="28">
        <v>4.5</v>
      </c>
      <c r="B58" s="29" t="s">
        <v>83</v>
      </c>
      <c r="C58" s="29" t="s">
        <v>84</v>
      </c>
      <c r="D58" s="51"/>
      <c r="E58" s="27">
        <v>3</v>
      </c>
      <c r="F58" s="25">
        <f>(IF(ISNUMBER(D58),D58,0)*$E$58)</f>
        <v>0</v>
      </c>
    </row>
    <row r="59" spans="1:6" ht="33" customHeight="1" x14ac:dyDescent="0.25">
      <c r="A59" s="105" t="s">
        <v>85</v>
      </c>
      <c r="B59" s="106"/>
      <c r="C59" s="106"/>
      <c r="D59" s="106"/>
      <c r="E59" s="107"/>
      <c r="F59" s="25">
        <f>SUM(F54:F58)</f>
        <v>0</v>
      </c>
    </row>
    <row r="60" spans="1:6" ht="45" customHeight="1" x14ac:dyDescent="0.25">
      <c r="A60" s="116" t="s">
        <v>86</v>
      </c>
      <c r="B60" s="117"/>
      <c r="C60" s="117"/>
      <c r="D60" s="117"/>
      <c r="E60" s="118"/>
      <c r="F60" s="25">
        <f>F59+F52+F43+F36</f>
        <v>0</v>
      </c>
    </row>
    <row r="61" spans="1:6" ht="36" customHeight="1" x14ac:dyDescent="0.25">
      <c r="A61" s="108" t="s">
        <v>87</v>
      </c>
      <c r="B61" s="109"/>
      <c r="C61" s="110"/>
      <c r="D61" s="110"/>
      <c r="E61" s="111"/>
      <c r="F61" s="55">
        <f>F19*F60/1000</f>
        <v>0</v>
      </c>
    </row>
    <row r="62" spans="1:6" ht="31.5" customHeight="1" x14ac:dyDescent="0.25">
      <c r="A62" s="128" t="s">
        <v>88</v>
      </c>
      <c r="B62" s="129"/>
      <c r="C62" s="129"/>
      <c r="D62" s="129"/>
      <c r="E62" s="129"/>
      <c r="F62" s="130"/>
    </row>
    <row r="63" spans="1:6" ht="15.75" customHeight="1" x14ac:dyDescent="0.25">
      <c r="A63" s="23"/>
      <c r="B63" s="24" t="s">
        <v>89</v>
      </c>
      <c r="C63" s="45"/>
      <c r="F63" s="22"/>
    </row>
    <row r="64" spans="1:6" ht="17.25" customHeight="1" x14ac:dyDescent="0.25">
      <c r="A64" s="23"/>
      <c r="B64" s="24" t="s">
        <v>90</v>
      </c>
      <c r="C64" s="46"/>
      <c r="F64" s="22"/>
    </row>
    <row r="65" spans="1:6" x14ac:dyDescent="0.25">
      <c r="A65" s="23"/>
      <c r="B65" s="24"/>
      <c r="F65" s="22"/>
    </row>
    <row r="66" spans="1:6" ht="76.5" customHeight="1" x14ac:dyDescent="0.25">
      <c r="A66" s="41"/>
      <c r="B66" s="42" t="s">
        <v>91</v>
      </c>
      <c r="C66" s="47" t="str">
        <f>DATA!A2 &amp; "|" &amp; DATA!B2 &amp; "|" &amp; DATA!C2 &amp; "|" &amp; DATA!D2 &amp; "|" &amp; DATA!E2 &amp; "|" &amp; DATA!F2 &amp; "|" &amp; DATA!G2 &amp; "|" &amp; DATA!H2 &amp; "|" &amp; DATA!I2 &amp; "|" &amp; DATA!J2 &amp; "|" &amp; DATA!K2 &amp; "|" &amp; DATA!L2 &amp; "|" &amp; DATA!M2 &amp; "|" &amp; DATA!N2 &amp; "|" &amp; DATA!O2 &amp; "|" &amp; DATA!P2 &amp; "|" &amp; DATA!Q2 &amp; "|" &amp; DATA!R2 &amp; "|" &amp; DATA!S2 &amp; "|" &amp; DATA!T2 &amp; "|" &amp; DATA!U2 &amp; "|" &amp; DATA!V2 &amp; "|" &amp; DATA!W2 &amp; "|" &amp; DATA!X2 &amp; "|" &amp; DATA!Y2 &amp; "|" &amp; DATA!Z2 &amp; "|" &amp; DATA!AA2 &amp; "|" &amp; DATA!AB2 &amp; "|" &amp; DATA!AC2 &amp; "|" &amp; DATA!AD2 &amp; "|" &amp; DATA!AE2 &amp; "|" &amp; DATA!AF2 &amp; "|" &amp; DATA!AG2 &amp; "|" &amp; DATA!AH2 &amp; "|" &amp; DATA!AI2 &amp; "|" &amp; DATA!AJ2 &amp; "|" &amp; DATA!AK2 &amp; "|" &amp; DATA!AL2 &amp; "|" &amp; DATA!AM2 &amp; "|" &amp; DATA!AN2 &amp; "|" &amp; DATA!AO2 &amp; "|" &amp; DATA!AP2 &amp; "|" &amp; DATA!AQ2</f>
        <v>EAA|0|0|0|0|0|1|2|3|1|1|4.5|6.5|0|0|0|0|0|0|0|0|0|0|0|0|0|0|0|0|0|0|0|0|0|0|0|0|0|0|0|0|0|0</v>
      </c>
      <c r="D66" s="43"/>
      <c r="E66" s="43"/>
      <c r="F66" s="44"/>
    </row>
    <row r="68" spans="1:6" x14ac:dyDescent="0.25">
      <c r="A68" s="6"/>
    </row>
    <row r="69" spans="1:6" x14ac:dyDescent="0.25">
      <c r="A69" s="6"/>
    </row>
    <row r="70" spans="1:6" x14ac:dyDescent="0.25">
      <c r="A70" s="6"/>
      <c r="C70" s="21"/>
    </row>
    <row r="71" spans="1:6" x14ac:dyDescent="0.25">
      <c r="B71" s="6"/>
    </row>
    <row r="72" spans="1:6" x14ac:dyDescent="0.25">
      <c r="A72" s="6"/>
      <c r="B72" s="8"/>
    </row>
    <row r="73" spans="1:6" x14ac:dyDescent="0.25">
      <c r="A73" s="6"/>
      <c r="B73" s="8"/>
    </row>
    <row r="74" spans="1:6" x14ac:dyDescent="0.25">
      <c r="A74" s="6"/>
      <c r="B74" s="8"/>
    </row>
    <row r="75" spans="1:6" x14ac:dyDescent="0.25">
      <c r="A75" s="6"/>
      <c r="B75" s="8"/>
    </row>
    <row r="76" spans="1:6" x14ac:dyDescent="0.25">
      <c r="A76" s="7"/>
    </row>
    <row r="78" spans="1:6" x14ac:dyDescent="0.25">
      <c r="A78" s="6"/>
    </row>
    <row r="80" spans="1:6" x14ac:dyDescent="0.25">
      <c r="A80" s="6"/>
      <c r="B80" s="6"/>
    </row>
  </sheetData>
  <sheetProtection algorithmName="SHA-512" hashValue="kMNQFqzFJZonO33odoTC3MkuFhvzqV3rNKpASEtlQ62hVCIKDqAF4LomKENqaJ6SkAkDGs8JcIJbwAccV2uToQ==" saltValue="/cmD+GqHwB6314YAuU27gw==" spinCount="100000" sheet="1" objects="1" scenarios="1"/>
  <customSheetViews>
    <customSheetView guid="{D54B3FC4-0E2E-46A5-8513-1CC22D35B9A1}" showPageBreaks="1" printArea="1" view="pageLayout">
      <selection activeCell="C3" sqref="C3:F3"/>
      <rowBreaks count="3" manualBreakCount="3">
        <brk id="16" max="5" man="1"/>
        <brk id="24" max="5" man="1"/>
        <brk id="40" max="5" man="1"/>
      </rowBreaks>
      <pageMargins left="0" right="0" top="0" bottom="0" header="0" footer="0"/>
      <printOptions horizontalCentered="1"/>
      <pageSetup paperSize="9" orientation="portrait" r:id="rId1"/>
      <headerFooter alignWithMargins="0">
        <oddHeader>&amp;L      &amp;"Arial,Gras"&amp;11ATELIER&amp;C&amp;"Arial,Gras"&amp;12OLMIS&amp;R&amp;P</oddHeader>
        <oddFooter>&amp;C&amp;9Version 1.0&amp;R&amp;9&amp;D</oddFooter>
      </headerFooter>
    </customSheetView>
  </customSheetViews>
  <mergeCells count="54">
    <mergeCell ref="A3:B3"/>
    <mergeCell ref="A9:B9"/>
    <mergeCell ref="A8:B8"/>
    <mergeCell ref="A7:B7"/>
    <mergeCell ref="A6:B6"/>
    <mergeCell ref="A5:B5"/>
    <mergeCell ref="A62:F62"/>
    <mergeCell ref="C4:F4"/>
    <mergeCell ref="A44:B44"/>
    <mergeCell ref="A17:C17"/>
    <mergeCell ref="A14:B14"/>
    <mergeCell ref="A53:F53"/>
    <mergeCell ref="A37:F37"/>
    <mergeCell ref="A36:E36"/>
    <mergeCell ref="A43:E43"/>
    <mergeCell ref="A52:E52"/>
    <mergeCell ref="C11:F11"/>
    <mergeCell ref="C9:F9"/>
    <mergeCell ref="A61:E61"/>
    <mergeCell ref="A19:E19"/>
    <mergeCell ref="A59:E59"/>
    <mergeCell ref="A60:E60"/>
    <mergeCell ref="A1:F1"/>
    <mergeCell ref="A10:B10"/>
    <mergeCell ref="C21:F21"/>
    <mergeCell ref="A15:F15"/>
    <mergeCell ref="C10:F10"/>
    <mergeCell ref="C12:F12"/>
    <mergeCell ref="C5:F5"/>
    <mergeCell ref="C6:F6"/>
    <mergeCell ref="C7:F7"/>
    <mergeCell ref="C8:F8"/>
    <mergeCell ref="A16:C16"/>
    <mergeCell ref="A20:F20"/>
    <mergeCell ref="C2:F2"/>
    <mergeCell ref="C13:F13"/>
    <mergeCell ref="C14:F14"/>
    <mergeCell ref="A4:B4"/>
    <mergeCell ref="A30:F30"/>
    <mergeCell ref="A46:F46"/>
    <mergeCell ref="C44:F44"/>
    <mergeCell ref="A2:B2"/>
    <mergeCell ref="C22:F22"/>
    <mergeCell ref="A28:B28"/>
    <mergeCell ref="C26:F26"/>
    <mergeCell ref="C27:F27"/>
    <mergeCell ref="C24:F24"/>
    <mergeCell ref="C25:F25"/>
    <mergeCell ref="C23:F23"/>
    <mergeCell ref="C28:F28"/>
    <mergeCell ref="C3:F3"/>
    <mergeCell ref="A13:B13"/>
    <mergeCell ref="A12:B12"/>
    <mergeCell ref="A11:B11"/>
  </mergeCells>
  <phoneticPr fontId="1" type="noConversion"/>
  <printOptions horizontalCentered="1"/>
  <pageMargins left="0.6692913385826772" right="0.6692913385826772" top="0.94488188976377963" bottom="0.70866141732283472" header="0.51181102362204722" footer="0.51181102362204722"/>
  <pageSetup paperSize="9" orientation="portrait" r:id="rId2"/>
  <headerFooter alignWithMargins="0">
    <oddHeader>&amp;L      &amp;"Arial,Gras"&amp;11ATELIER&amp;C&amp;"Arial,Gras"&amp;12OLMIS&amp;R&amp;P</oddHeader>
    <oddFooter>&amp;C&amp;9Version 3.0&amp;R&amp;9&amp;D</oddFooter>
  </headerFooter>
  <rowBreaks count="3" manualBreakCount="3">
    <brk id="19" max="5" man="1"/>
    <brk id="27" max="5" man="1"/>
    <brk id="4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C17"/>
  <sheetViews>
    <sheetView view="pageLayout" zoomScale="115" zoomScaleNormal="100" zoomScalePageLayoutView="115" workbookViewId="0">
      <selection activeCell="C13" sqref="C13"/>
    </sheetView>
  </sheetViews>
  <sheetFormatPr baseColWidth="10" defaultColWidth="11.44140625" defaultRowHeight="13.2" x14ac:dyDescent="0.25"/>
  <cols>
    <col min="1" max="1" width="51.5546875" customWidth="1"/>
    <col min="2" max="2" width="19.44140625" customWidth="1"/>
    <col min="3" max="3" width="17.5546875" customWidth="1"/>
  </cols>
  <sheetData>
    <row r="1" spans="1:3" ht="38.25" customHeight="1" x14ac:dyDescent="0.25">
      <c r="A1" s="120" t="s">
        <v>92</v>
      </c>
      <c r="B1" s="121"/>
      <c r="C1" s="122"/>
    </row>
    <row r="2" spans="1:3" ht="37.5" customHeight="1" x14ac:dyDescent="0.25">
      <c r="A2" s="15" t="s">
        <v>93</v>
      </c>
      <c r="B2" s="123">
        <f>'OLMIS atelier'!C4</f>
        <v>0</v>
      </c>
      <c r="C2" s="124"/>
    </row>
    <row r="3" spans="1:3" ht="36" customHeight="1" x14ac:dyDescent="0.25">
      <c r="A3" s="127" t="s">
        <v>94</v>
      </c>
      <c r="B3" s="127"/>
      <c r="C3" s="9">
        <f>'OLMIS atelier'!F19</f>
        <v>6.5</v>
      </c>
    </row>
    <row r="4" spans="1:3" ht="44.25" customHeight="1" x14ac:dyDescent="0.25">
      <c r="A4" s="125" t="s">
        <v>87</v>
      </c>
      <c r="B4" s="126"/>
      <c r="C4" s="9">
        <f>'OLMIS atelier'!F61</f>
        <v>0</v>
      </c>
    </row>
    <row r="5" spans="1:3" ht="64.2" customHeight="1" x14ac:dyDescent="0.25">
      <c r="A5" s="11" t="s">
        <v>95</v>
      </c>
      <c r="B5" s="18" t="s">
        <v>96</v>
      </c>
      <c r="C5" s="19" t="s">
        <v>97</v>
      </c>
    </row>
    <row r="6" spans="1:3" ht="15" x14ac:dyDescent="0.25">
      <c r="A6" s="10"/>
      <c r="B6" s="12"/>
      <c r="C6" s="12"/>
    </row>
    <row r="7" spans="1:3" ht="15" x14ac:dyDescent="0.25">
      <c r="A7" s="10" t="s">
        <v>98</v>
      </c>
      <c r="B7" s="13">
        <f>'OLMIS atelier'!F36</f>
        <v>0</v>
      </c>
      <c r="C7" s="14">
        <f>B7*C3/1000</f>
        <v>0</v>
      </c>
    </row>
    <row r="8" spans="1:3" ht="15" x14ac:dyDescent="0.25">
      <c r="A8" s="10"/>
      <c r="B8" s="13"/>
      <c r="C8" s="14"/>
    </row>
    <row r="9" spans="1:3" ht="15" x14ac:dyDescent="0.25">
      <c r="A9" s="10" t="s">
        <v>99</v>
      </c>
      <c r="B9" s="13">
        <f>'OLMIS atelier'!F43</f>
        <v>0</v>
      </c>
      <c r="C9" s="14">
        <f>B9*C3/1000</f>
        <v>0</v>
      </c>
    </row>
    <row r="10" spans="1:3" ht="15" x14ac:dyDescent="0.25">
      <c r="A10" s="10"/>
      <c r="B10" s="13"/>
      <c r="C10" s="14"/>
    </row>
    <row r="11" spans="1:3" ht="15" x14ac:dyDescent="0.25">
      <c r="A11" s="10" t="s">
        <v>100</v>
      </c>
      <c r="B11" s="13">
        <f>'OLMIS atelier'!F52</f>
        <v>0</v>
      </c>
      <c r="C11" s="14">
        <f>B11*C3/1000</f>
        <v>0</v>
      </c>
    </row>
    <row r="12" spans="1:3" ht="15" x14ac:dyDescent="0.25">
      <c r="A12" s="10"/>
      <c r="B12" s="13"/>
      <c r="C12" s="14"/>
    </row>
    <row r="13" spans="1:3" ht="15" x14ac:dyDescent="0.25">
      <c r="A13" s="10" t="s">
        <v>101</v>
      </c>
      <c r="B13" s="13">
        <f>'OLMIS atelier'!F59</f>
        <v>0</v>
      </c>
      <c r="C13" s="14">
        <f>B13*C3/1000</f>
        <v>0</v>
      </c>
    </row>
    <row r="14" spans="1:3" ht="15" x14ac:dyDescent="0.25">
      <c r="A14" s="10"/>
      <c r="B14" s="13"/>
      <c r="C14" s="14"/>
    </row>
    <row r="15" spans="1:3" ht="41.25" customHeight="1" x14ac:dyDescent="0.25">
      <c r="A15" s="16" t="s">
        <v>86</v>
      </c>
      <c r="B15" s="17">
        <f>B13+B11+B9+B7</f>
        <v>0</v>
      </c>
      <c r="C15" s="14"/>
    </row>
    <row r="16" spans="1:3" ht="15" x14ac:dyDescent="0.25">
      <c r="A16" s="10"/>
      <c r="B16" s="10"/>
      <c r="C16" s="14"/>
    </row>
    <row r="17" spans="1:3" ht="35.25" customHeight="1" x14ac:dyDescent="0.25">
      <c r="A17" s="16" t="s">
        <v>87</v>
      </c>
      <c r="C17" s="14">
        <f>C13+C11+C9+C7</f>
        <v>0</v>
      </c>
    </row>
  </sheetData>
  <sheetProtection algorithmName="SHA-512" hashValue="z5Zhi3ZN9r9XiTPcK3g2EomyTktE8rXerQlpXKIjoA2m22+nd54CR5Cd3aAUGWcRFqPxX+ZFUercreYtWXETQg==" saltValue="ik42TOg5mSsUs0wKs4/O7Q==" spinCount="100000" sheet="1" objects="1" scenarios="1"/>
  <customSheetViews>
    <customSheetView guid="{D54B3FC4-0E2E-46A5-8513-1CC22D35B9A1}" showPageBreaks="1" view="pageLayout" topLeftCell="A7">
      <selection activeCell="B5" sqref="B5"/>
      <pageMargins left="0" right="0" top="0" bottom="0" header="0" footer="0"/>
      <pageSetup paperSize="9" orientation="portrait" verticalDpi="0" r:id="rId1"/>
      <headerFooter>
        <oddHeader>&amp;L&amp;"Arial,Gras"&amp;11ATELIER&amp;C&amp;"Arial,Gras"&amp;11OLMIS&amp;R&amp;"Arial,Gras"&amp;11RECAP</oddHeader>
        <oddFooter>&amp;CVersion 1.0&amp;R&amp;D</oddFooter>
      </headerFooter>
    </customSheetView>
  </customSheetViews>
  <mergeCells count="4">
    <mergeCell ref="A1:C1"/>
    <mergeCell ref="B2:C2"/>
    <mergeCell ref="A4:B4"/>
    <mergeCell ref="A3:B3"/>
  </mergeCells>
  <pageMargins left="0.7" right="0.7" top="0.78740157499999996" bottom="0.78740157499999996" header="0.3" footer="0.3"/>
  <pageSetup paperSize="9" orientation="portrait" r:id="rId2"/>
  <headerFooter>
    <oddHeader>&amp;L&amp;"Arial,Gras"&amp;11ATELIER&amp;C&amp;"Arial,Gras"&amp;11OLMIS&amp;R&amp;"Arial,Gras"&amp;11RECAP</oddHeader>
    <oddFooter>&amp;CVersion 3.0&amp;R&amp;D</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3E4BF-9203-4B4B-A391-E4DCA2010A27}">
  <dimension ref="A1:AQ2"/>
  <sheetViews>
    <sheetView workbookViewId="0">
      <selection activeCell="A2" sqref="A2"/>
    </sheetView>
  </sheetViews>
  <sheetFormatPr baseColWidth="10" defaultColWidth="11.44140625" defaultRowHeight="13.2" x14ac:dyDescent="0.25"/>
  <cols>
    <col min="1" max="1" width="7.5546875" bestFit="1" customWidth="1"/>
    <col min="2" max="3" width="11.6640625" customWidth="1"/>
    <col min="4" max="4" width="7.44140625" bestFit="1" customWidth="1"/>
    <col min="5" max="5" width="13.6640625" bestFit="1" customWidth="1"/>
    <col min="6" max="6" width="18.109375" bestFit="1" customWidth="1"/>
    <col min="7" max="7" width="18.33203125" bestFit="1" customWidth="1"/>
    <col min="8" max="8" width="17.6640625" bestFit="1" customWidth="1"/>
    <col min="9" max="9" width="20.6640625" bestFit="1" customWidth="1"/>
    <col min="10" max="10" width="20.33203125" bestFit="1" customWidth="1"/>
    <col min="11" max="11" width="19.6640625" bestFit="1" customWidth="1"/>
    <col min="12" max="12" width="22.88671875" bestFit="1" customWidth="1"/>
    <col min="13" max="13" width="11.6640625" bestFit="1" customWidth="1"/>
    <col min="14" max="14" width="24" bestFit="1" customWidth="1"/>
    <col min="15" max="15" width="15.5546875" bestFit="1" customWidth="1"/>
    <col min="16" max="16" width="19.6640625" bestFit="1" customWidth="1"/>
    <col min="17" max="17" width="17.6640625" bestFit="1" customWidth="1"/>
    <col min="18" max="18" width="21.33203125" bestFit="1" customWidth="1"/>
    <col min="19" max="19" width="19.6640625" bestFit="1" customWidth="1"/>
    <col min="20" max="20" width="16.6640625" bestFit="1" customWidth="1"/>
    <col min="21" max="21" width="18.33203125" bestFit="1" customWidth="1"/>
    <col min="22" max="22" width="21" bestFit="1" customWidth="1"/>
    <col min="23" max="23" width="24.44140625" bestFit="1" customWidth="1"/>
    <col min="24" max="24" width="23.6640625" bestFit="1" customWidth="1"/>
    <col min="25" max="25" width="22.44140625" bestFit="1" customWidth="1"/>
    <col min="26" max="26" width="20.88671875" bestFit="1" customWidth="1"/>
    <col min="27" max="27" width="18.6640625" bestFit="1" customWidth="1"/>
    <col min="28" max="28" width="18.33203125" bestFit="1" customWidth="1"/>
    <col min="29" max="29" width="22.88671875" bestFit="1" customWidth="1"/>
    <col min="30" max="30" width="19.109375" bestFit="1" customWidth="1"/>
    <col min="31" max="31" width="18.6640625" bestFit="1" customWidth="1"/>
    <col min="32" max="32" width="15.44140625" bestFit="1" customWidth="1"/>
    <col min="33" max="33" width="13.44140625" bestFit="1" customWidth="1"/>
    <col min="34" max="36" width="23" bestFit="1" customWidth="1"/>
    <col min="37" max="37" width="22.44140625" bestFit="1" customWidth="1"/>
    <col min="38" max="38" width="14.109375" bestFit="1" customWidth="1"/>
    <col min="39" max="41" width="17.33203125" bestFit="1" customWidth="1"/>
    <col min="42" max="42" width="16.6640625" bestFit="1" customWidth="1"/>
    <col min="43" max="43" width="18.5546875" bestFit="1" customWidth="1"/>
  </cols>
  <sheetData>
    <row r="1" spans="1:43" x14ac:dyDescent="0.25">
      <c r="A1" s="6" t="s">
        <v>102</v>
      </c>
      <c r="B1" s="6" t="s">
        <v>103</v>
      </c>
      <c r="C1" s="6" t="s">
        <v>104</v>
      </c>
      <c r="D1" s="6" t="s">
        <v>105</v>
      </c>
      <c r="E1" s="6" t="s">
        <v>106</v>
      </c>
      <c r="F1" s="6" t="s">
        <v>107</v>
      </c>
      <c r="G1" s="6" t="s">
        <v>108</v>
      </c>
      <c r="H1" s="6" t="s">
        <v>109</v>
      </c>
      <c r="I1" s="6" t="s">
        <v>110</v>
      </c>
      <c r="J1" s="6" t="s">
        <v>111</v>
      </c>
      <c r="K1" s="6" t="s">
        <v>112</v>
      </c>
      <c r="L1" s="6" t="s">
        <v>113</v>
      </c>
      <c r="M1" s="6" t="s">
        <v>114</v>
      </c>
      <c r="N1" s="6" t="s">
        <v>115</v>
      </c>
      <c r="O1" s="6" t="s">
        <v>116</v>
      </c>
      <c r="P1" s="6" t="s">
        <v>117</v>
      </c>
      <c r="Q1" s="6" t="s">
        <v>118</v>
      </c>
      <c r="R1" s="6" t="s">
        <v>119</v>
      </c>
      <c r="S1" s="6" t="s">
        <v>120</v>
      </c>
      <c r="T1" s="6" t="s">
        <v>121</v>
      </c>
      <c r="U1" s="6" t="s">
        <v>122</v>
      </c>
      <c r="V1" s="6" t="s">
        <v>123</v>
      </c>
      <c r="W1" s="6" t="s">
        <v>124</v>
      </c>
      <c r="X1" s="6" t="s">
        <v>125</v>
      </c>
      <c r="Y1" s="6" t="s">
        <v>126</v>
      </c>
      <c r="Z1" s="6" t="s">
        <v>127</v>
      </c>
      <c r="AA1" s="6" t="s">
        <v>128</v>
      </c>
      <c r="AB1" s="6" t="s">
        <v>129</v>
      </c>
      <c r="AC1" s="6" t="s">
        <v>130</v>
      </c>
      <c r="AD1" s="6" t="s">
        <v>131</v>
      </c>
      <c r="AE1" s="6" t="s">
        <v>132</v>
      </c>
      <c r="AF1" s="6" t="s">
        <v>133</v>
      </c>
      <c r="AG1" s="6" t="s">
        <v>134</v>
      </c>
      <c r="AH1" s="6" t="s">
        <v>135</v>
      </c>
      <c r="AI1" s="6" t="s">
        <v>136</v>
      </c>
      <c r="AJ1" s="6" t="s">
        <v>137</v>
      </c>
      <c r="AK1" s="6" t="s">
        <v>138</v>
      </c>
      <c r="AL1" s="6" t="s">
        <v>139</v>
      </c>
      <c r="AM1" s="6" t="s">
        <v>140</v>
      </c>
      <c r="AN1" s="6" t="s">
        <v>141</v>
      </c>
      <c r="AO1" s="6" t="s">
        <v>142</v>
      </c>
      <c r="AP1" s="6" t="s">
        <v>143</v>
      </c>
      <c r="AQ1" s="6" t="s">
        <v>144</v>
      </c>
    </row>
    <row r="2" spans="1:43" x14ac:dyDescent="0.25">
      <c r="A2" s="6" t="s">
        <v>145</v>
      </c>
      <c r="B2" s="6">
        <f>'OLMIS atelier'!C63</f>
        <v>0</v>
      </c>
      <c r="C2" s="6">
        <f>'OLMIS atelier'!C64</f>
        <v>0</v>
      </c>
      <c r="D2">
        <f>'OLMIS atelier'!C9</f>
        <v>0</v>
      </c>
      <c r="E2">
        <f>'OLMIS atelier'!C12</f>
        <v>0</v>
      </c>
      <c r="F2">
        <f>'OLMIS atelier'!C13</f>
        <v>0</v>
      </c>
      <c r="G2" s="56">
        <f>'OLMIS atelier'!D16</f>
        <v>1</v>
      </c>
      <c r="H2" s="56">
        <f>'OLMIS atelier'!D17</f>
        <v>2</v>
      </c>
      <c r="I2" s="56">
        <f>'OLMIS atelier'!D18</f>
        <v>3</v>
      </c>
      <c r="J2" s="56">
        <f>'OLMIS atelier'!F16</f>
        <v>1</v>
      </c>
      <c r="K2" s="20">
        <f>ROUND('OLMIS atelier'!F17,2)</f>
        <v>1</v>
      </c>
      <c r="L2" s="20">
        <f>ROUND('OLMIS atelier'!F18,2)</f>
        <v>4.5</v>
      </c>
      <c r="M2" s="56">
        <f>ROUND('OLMIS atelier'!F19,2)</f>
        <v>6.5</v>
      </c>
      <c r="N2" s="56">
        <f>'OLMIS atelier'!D31</f>
        <v>0</v>
      </c>
      <c r="O2" s="56">
        <f>'OLMIS atelier'!D32</f>
        <v>0</v>
      </c>
      <c r="P2" s="56">
        <f>'OLMIS atelier'!D33</f>
        <v>0</v>
      </c>
      <c r="Q2" s="56">
        <f>'OLMIS atelier'!D34</f>
        <v>0</v>
      </c>
      <c r="R2" s="56">
        <f>'OLMIS atelier'!D35</f>
        <v>0</v>
      </c>
      <c r="S2" s="56">
        <f>'OLMIS atelier'!D38</f>
        <v>0</v>
      </c>
      <c r="T2" s="56">
        <f>'OLMIS atelier'!D39</f>
        <v>0</v>
      </c>
      <c r="U2" s="56">
        <f>'OLMIS atelier'!D40</f>
        <v>0</v>
      </c>
      <c r="V2" s="56">
        <f>'OLMIS atelier'!D41</f>
        <v>0</v>
      </c>
      <c r="W2" s="56">
        <f>'OLMIS atelier'!D42</f>
        <v>0</v>
      </c>
      <c r="X2" s="56">
        <f>'OLMIS atelier'!D47</f>
        <v>0</v>
      </c>
      <c r="Y2" s="56">
        <f>'OLMIS atelier'!D48</f>
        <v>0</v>
      </c>
      <c r="Z2" s="56">
        <f>'OLMIS atelier'!D49</f>
        <v>0</v>
      </c>
      <c r="AA2" s="56">
        <f>'OLMIS atelier'!D50</f>
        <v>0</v>
      </c>
      <c r="AB2" s="56">
        <f>'OLMIS atelier'!D51</f>
        <v>0</v>
      </c>
      <c r="AC2" s="56">
        <f>'OLMIS atelier'!D54</f>
        <v>0</v>
      </c>
      <c r="AD2" s="56">
        <f>'OLMIS atelier'!D55</f>
        <v>0</v>
      </c>
      <c r="AE2" s="56">
        <f>'OLMIS atelier'!D56</f>
        <v>0</v>
      </c>
      <c r="AF2" s="56">
        <f>'OLMIS atelier'!D57</f>
        <v>0</v>
      </c>
      <c r="AG2" s="56">
        <f>'OLMIS atelier'!D58</f>
        <v>0</v>
      </c>
      <c r="AH2" s="56">
        <f>RECAP!B7</f>
        <v>0</v>
      </c>
      <c r="AI2" s="56">
        <f>RECAP!B9</f>
        <v>0</v>
      </c>
      <c r="AJ2" s="56">
        <f>RECAP!B11</f>
        <v>0</v>
      </c>
      <c r="AK2" s="56">
        <f>RECAP!B13</f>
        <v>0</v>
      </c>
      <c r="AL2" s="56">
        <f>RECAP!B15</f>
        <v>0</v>
      </c>
      <c r="AM2" s="20">
        <f>ROUND(RECAP!C7,2)</f>
        <v>0</v>
      </c>
      <c r="AN2" s="20">
        <f>ROUND(RECAP!C9,2)</f>
        <v>0</v>
      </c>
      <c r="AO2" s="20">
        <f>ROUND(RECAP!C11,2)</f>
        <v>0</v>
      </c>
      <c r="AP2" s="20">
        <f>ROUND(RECAP!C13,2)</f>
        <v>0</v>
      </c>
      <c r="AQ2" s="20">
        <f>ROUND(RECAP!C17,2)</f>
        <v>0</v>
      </c>
    </row>
  </sheetData>
  <sheetProtection algorithmName="SHA-512" hashValue="CLZOFemb+XNYfoUupc6sQnRT7P9ntUHWCT2USvUsI+3PO+pUaPgYvxIn0zVZh2Pmv83NJuhIap/iP5w0yCpFEg==" saltValue="x8ftyJLOocvT5nDeX/Nr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fdafdc9-824a-4862-a5f6-729598d6fccf" xsi:nil="true"/>
    <lcf76f155ced4ddcb4097134ff3c332f xmlns="b553cd71-f6cd-4a43-8cf3-65aa3f41d9b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C5B4750FDCF34BBD114C079B279040" ma:contentTypeVersion="13" ma:contentTypeDescription="Crée un document." ma:contentTypeScope="" ma:versionID="61fb0cf7a073fe4dcb4909f1c3f95714">
  <xsd:schema xmlns:xsd="http://www.w3.org/2001/XMLSchema" xmlns:xs="http://www.w3.org/2001/XMLSchema" xmlns:p="http://schemas.microsoft.com/office/2006/metadata/properties" xmlns:ns2="b553cd71-f6cd-4a43-8cf3-65aa3f41d9b6" xmlns:ns3="0fdafdc9-824a-4862-a5f6-729598d6fccf" targetNamespace="http://schemas.microsoft.com/office/2006/metadata/properties" ma:root="true" ma:fieldsID="8b0d1ab57dc84b2068fcb99c66b9bccc" ns2:_="" ns3:_="">
    <xsd:import namespace="b553cd71-f6cd-4a43-8cf3-65aa3f41d9b6"/>
    <xsd:import namespace="0fdafdc9-824a-4862-a5f6-729598d6fc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cd71-f6cd-4a43-8cf3-65aa3f41d9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c70c61eb-e79b-4637-bec8-a34fd4ab49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dafdc9-824a-4862-a5f6-729598d6fcc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a169748-9b1f-42c2-8146-83e6e5009ddc}" ma:internalName="TaxCatchAll" ma:showField="CatchAllData" ma:web="0fdafdc9-824a-4862-a5f6-729598d6fc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2DE4E0-93BD-4DC8-98C5-F8F03C944D4A}">
  <ds:schemaRefs>
    <ds:schemaRef ds:uri="http://schemas.microsoft.com/sharepoint/v3/contenttype/forms"/>
  </ds:schemaRefs>
</ds:datastoreItem>
</file>

<file path=customXml/itemProps2.xml><?xml version="1.0" encoding="utf-8"?>
<ds:datastoreItem xmlns:ds="http://schemas.openxmlformats.org/officeDocument/2006/customXml" ds:itemID="{4CAF5938-353F-4802-855F-565E2C65A8A4}">
  <ds:schemaRefs>
    <ds:schemaRef ds:uri="http://schemas.microsoft.com/office/2006/metadata/properties"/>
    <ds:schemaRef ds:uri="http://schemas.microsoft.com/office/infopath/2007/PartnerControls"/>
    <ds:schemaRef ds:uri="0fdafdc9-824a-4862-a5f6-729598d6fccf"/>
    <ds:schemaRef ds:uri="b553cd71-f6cd-4a43-8cf3-65aa3f41d9b6"/>
  </ds:schemaRefs>
</ds:datastoreItem>
</file>

<file path=customXml/itemProps3.xml><?xml version="1.0" encoding="utf-8"?>
<ds:datastoreItem xmlns:ds="http://schemas.openxmlformats.org/officeDocument/2006/customXml" ds:itemID="{228378AD-CB84-4CBC-AA6B-4435E82F8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cd71-f6cd-4a43-8cf3-65aa3f41d9b6"/>
    <ds:schemaRef ds:uri="0fdafdc9-824a-4862-a5f6-729598d6fc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OLMIS atelier</vt:lpstr>
      <vt:lpstr>RECAP</vt:lpstr>
      <vt:lpstr>DATA</vt:lpstr>
      <vt:lpstr>'OLMIS atelier'!Zone_d_impression</vt:lpstr>
    </vt:vector>
  </TitlesOfParts>
  <Manager/>
  <Company>Fondation St-Louis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Bourquenoud</dc:creator>
  <cp:keywords/>
  <dc:description/>
  <cp:lastModifiedBy>Cappelli Marinella</cp:lastModifiedBy>
  <cp:revision/>
  <dcterms:created xsi:type="dcterms:W3CDTF">2005-02-28T06:38:01Z</dcterms:created>
  <dcterms:modified xsi:type="dcterms:W3CDTF">2023-11-13T13:39:37Z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0x01010001C5B4750FDCF34BBD114C079B279040</vt:lpwstr>
  </property>
</Properties>
</file>